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patri\Dropbox\Mokuseikan\Konotori cup\"/>
    </mc:Choice>
  </mc:AlternateContent>
  <xr:revisionPtr revIDLastSave="0" documentId="8_{B27DF7EF-A549-4293-895C-03D6B35C6E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tryform Tournament" sheetId="1" r:id="rId1"/>
    <sheet name="Meals &amp; Beds" sheetId="2" state="hidden" r:id="rId2"/>
  </sheets>
  <calcPr calcId="191029"/>
</workbook>
</file>

<file path=xl/calcChain.xml><?xml version="1.0" encoding="utf-8"?>
<calcChain xmlns="http://schemas.openxmlformats.org/spreadsheetml/2006/main">
  <c r="E50" i="1" l="1"/>
  <c r="H6" i="2"/>
  <c r="G6" i="2"/>
  <c r="F6" i="2"/>
  <c r="E6" i="2"/>
  <c r="D6" i="2"/>
  <c r="C6" i="2"/>
  <c r="B6" i="2"/>
  <c r="B8" i="2" l="1"/>
  <c r="AE1" i="1"/>
  <c r="AF1" i="1"/>
  <c r="AE2" i="1"/>
  <c r="AF2" i="1"/>
  <c r="AE3" i="1"/>
  <c r="AF3" i="1"/>
  <c r="AE4" i="1"/>
  <c r="AF4" i="1"/>
  <c r="AE5" i="1"/>
  <c r="AF5" i="1"/>
  <c r="AB3" i="1" s="1"/>
  <c r="AE6" i="1"/>
  <c r="AF6" i="1"/>
  <c r="AF21" i="1" s="1"/>
  <c r="AE7" i="1"/>
  <c r="AF7" i="1"/>
  <c r="AE8" i="1"/>
  <c r="AF8" i="1"/>
  <c r="AE9" i="1"/>
  <c r="AF9" i="1"/>
  <c r="AE10" i="1"/>
  <c r="AG21" i="1" s="1"/>
  <c r="AF10" i="1"/>
  <c r="AF23" i="1" s="1"/>
  <c r="AE11" i="1"/>
  <c r="AF11" i="1"/>
  <c r="AE12" i="1"/>
  <c r="AG22" i="1" s="1"/>
  <c r="AF12" i="1"/>
  <c r="AE13" i="1"/>
  <c r="AF13" i="1"/>
  <c r="AF25" i="1" s="1"/>
  <c r="G14" i="1"/>
  <c r="AE14" i="1"/>
  <c r="AF14" i="1"/>
  <c r="AE15" i="1"/>
  <c r="AG23" i="1" s="1"/>
  <c r="AF15" i="1"/>
  <c r="AE16" i="1"/>
  <c r="AF16" i="1"/>
  <c r="E17" i="1"/>
  <c r="G17" i="1" s="1"/>
  <c r="AE17" i="1"/>
  <c r="AF17" i="1"/>
  <c r="E18" i="1"/>
  <c r="G18" i="1" s="1"/>
  <c r="AE18" i="1"/>
  <c r="AB4" i="1" s="1"/>
  <c r="AF18" i="1"/>
  <c r="E19" i="1"/>
  <c r="G19" i="1" s="1"/>
  <c r="AE19" i="1"/>
  <c r="AF19" i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51" i="1"/>
  <c r="E52" i="1"/>
  <c r="E53" i="1"/>
  <c r="E54" i="1"/>
  <c r="E55" i="1"/>
  <c r="G55" i="1" s="1"/>
  <c r="E58" i="1"/>
  <c r="E59" i="1"/>
  <c r="E60" i="1"/>
  <c r="E61" i="1"/>
  <c r="E62" i="1"/>
  <c r="E63" i="1"/>
  <c r="E66" i="1"/>
  <c r="E67" i="1"/>
  <c r="E68" i="1"/>
  <c r="E69" i="1"/>
  <c r="E70" i="1"/>
  <c r="E71" i="1"/>
  <c r="E72" i="1"/>
  <c r="E73" i="1"/>
  <c r="E74" i="1"/>
  <c r="E75" i="1"/>
  <c r="E76" i="1"/>
  <c r="E77" i="1"/>
  <c r="E90" i="1"/>
  <c r="E91" i="1"/>
  <c r="E92" i="1"/>
  <c r="AG25" i="1" l="1"/>
  <c r="AG24" i="1"/>
  <c r="AF24" i="1"/>
  <c r="AF22" i="1"/>
</calcChain>
</file>

<file path=xl/sharedStrings.xml><?xml version="1.0" encoding="utf-8"?>
<sst xmlns="http://schemas.openxmlformats.org/spreadsheetml/2006/main" count="115" uniqueCount="66">
  <si>
    <t>begindatum tornooi</t>
  </si>
  <si>
    <t>leeftijden vs geboortedatum</t>
  </si>
  <si>
    <t>categorie techniek</t>
  </si>
  <si>
    <t>categorie shiai</t>
  </si>
  <si>
    <t>jongste leeftijd</t>
  </si>
  <si>
    <t>oudste leeftijd</t>
  </si>
  <si>
    <t>A</t>
  </si>
  <si>
    <t>D</t>
  </si>
  <si>
    <t>City</t>
  </si>
  <si>
    <t>Country</t>
  </si>
  <si>
    <t>Authorized Dojo Leader</t>
  </si>
  <si>
    <t>Contact person / e-mail</t>
  </si>
  <si>
    <t>B</t>
  </si>
  <si>
    <t>E</t>
  </si>
  <si>
    <t>Tel / GSM</t>
  </si>
  <si>
    <t>F</t>
  </si>
  <si>
    <t>C</t>
  </si>
  <si>
    <t>Participants (individual)</t>
  </si>
  <si>
    <t>Name</t>
  </si>
  <si>
    <t>First Name</t>
  </si>
  <si>
    <t>Date of Birth</t>
  </si>
  <si>
    <t>Age</t>
  </si>
  <si>
    <t>Shiai / Technic</t>
  </si>
  <si>
    <t>Category</t>
  </si>
  <si>
    <t>G</t>
  </si>
  <si>
    <t>plaats in team</t>
  </si>
  <si>
    <t>van</t>
  </si>
  <si>
    <t>tot</t>
  </si>
  <si>
    <t>geb.dat.</t>
  </si>
  <si>
    <t>senpo</t>
  </si>
  <si>
    <t>jiho</t>
  </si>
  <si>
    <t>chuken</t>
  </si>
  <si>
    <t>fukusho</t>
  </si>
  <si>
    <t>taisho</t>
  </si>
  <si>
    <t>Team name</t>
  </si>
  <si>
    <t>Mixed Team Candidates</t>
  </si>
  <si>
    <t>Shinpan</t>
  </si>
  <si>
    <t>Mr / Ms</t>
  </si>
  <si>
    <t>Grade</t>
  </si>
  <si>
    <t>breakfast</t>
  </si>
  <si>
    <t>dinner box (take away)</t>
  </si>
  <si>
    <t>Stay overnight</t>
  </si>
  <si>
    <t xml:space="preserve">Stay overnight </t>
  </si>
  <si>
    <t>Friday night</t>
  </si>
  <si>
    <t>Saturday night</t>
  </si>
  <si>
    <t>Price (Euro)</t>
  </si>
  <si>
    <t>SubTotal</t>
  </si>
  <si>
    <t>Total (Euro)</t>
  </si>
  <si>
    <t>payments to be made on bank account  : (please mention dojo name !)</t>
  </si>
  <si>
    <t xml:space="preserve">IBAN : BE96 3900 1559 2605         BIC : BBRU BE BB   </t>
  </si>
  <si>
    <t>Additional remarks / questions</t>
  </si>
  <si>
    <t>lunch normal (Saturday)</t>
  </si>
  <si>
    <t>hot dinner (at 19 pm)
(Saturday)</t>
  </si>
  <si>
    <t>Saturday</t>
  </si>
  <si>
    <t>Sunday</t>
  </si>
  <si>
    <t>fish (Saturday)</t>
  </si>
  <si>
    <t>meat (Saturday)</t>
  </si>
  <si>
    <t>1 or 2 nights : 5 Euro</t>
  </si>
  <si>
    <t>e-mail : info@mokuseikan.nl</t>
  </si>
  <si>
    <t>Dojo name</t>
  </si>
  <si>
    <r>
      <t>Entry Form:  K</t>
    </r>
    <r>
      <rPr>
        <b/>
        <sz val="24"/>
        <color theme="0"/>
        <rFont val="Calibri"/>
        <family val="2"/>
      </rPr>
      <t>ō</t>
    </r>
    <r>
      <rPr>
        <b/>
        <sz val="22"/>
        <color theme="0"/>
        <rFont val="Arial"/>
        <family val="2"/>
      </rPr>
      <t>notori cup</t>
    </r>
  </si>
  <si>
    <t>Pancakes</t>
  </si>
  <si>
    <t>Number of People</t>
  </si>
  <si>
    <t>number of People</t>
  </si>
  <si>
    <t>Tournament date : 01-07-2023</t>
  </si>
  <si>
    <t>Return entry form before 24-06-2023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</si>
</sst>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"/>
    <numFmt numFmtId="165" formatCode="dd/mm/yyyy"/>
  </numFmts>
  <fonts count="41" x14ac:knownFonts="1"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2"/>
      <color indexed="17"/>
      <name val="Arial"/>
      <family val="2"/>
    </font>
    <font>
      <b/>
      <sz val="18"/>
      <color indexed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3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24"/>
      <color theme="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17"/>
        <bgColor indexed="21"/>
      </patternFill>
    </fill>
    <fill>
      <patternFill patternType="solid">
        <fgColor theme="8" tint="-0.249977111117893"/>
        <bgColor indexed="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59"/>
      </bottom>
      <diagonal/>
    </border>
    <border>
      <left style="medium">
        <color indexed="59"/>
      </left>
      <right/>
      <top style="medium">
        <color indexed="64"/>
      </top>
      <bottom style="medium">
        <color indexed="59"/>
      </bottom>
      <diagonal/>
    </border>
    <border>
      <left/>
      <right style="medium">
        <color indexed="59"/>
      </right>
      <top style="medium">
        <color indexed="64"/>
      </top>
      <bottom style="medium">
        <color indexed="59"/>
      </bottom>
      <diagonal/>
    </border>
    <border>
      <left/>
      <right style="medium">
        <color indexed="64"/>
      </right>
      <top style="medium">
        <color indexed="64"/>
      </top>
      <bottom style="medium">
        <color indexed="59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</borders>
  <cellStyleXfs count="43">
    <xf numFmtId="0" fontId="0" fillId="0" borderId="0"/>
    <xf numFmtId="0" fontId="2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5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51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24" borderId="0" xfId="0" applyNumberFormat="1" applyFill="1"/>
    <xf numFmtId="0" fontId="0" fillId="0" borderId="10" xfId="0" applyBorder="1"/>
    <xf numFmtId="164" fontId="0" fillId="0" borderId="10" xfId="0" applyNumberFormat="1" applyBorder="1"/>
    <xf numFmtId="0" fontId="0" fillId="0" borderId="0" xfId="0" applyAlignment="1">
      <alignment horizontal="distributed" wrapText="1"/>
    </xf>
    <xf numFmtId="0" fontId="0" fillId="24" borderId="10" xfId="0" applyFill="1" applyBorder="1"/>
    <xf numFmtId="0" fontId="0" fillId="24" borderId="0" xfId="0" applyFill="1"/>
    <xf numFmtId="0" fontId="20" fillId="0" borderId="0" xfId="0" applyFont="1"/>
    <xf numFmtId="164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0" fillId="0" borderId="0" xfId="0" applyNumberFormat="1"/>
    <xf numFmtId="0" fontId="22" fillId="0" borderId="0" xfId="0" applyFont="1"/>
    <xf numFmtId="164" fontId="0" fillId="24" borderId="0" xfId="0" applyNumberFormat="1" applyFill="1"/>
    <xf numFmtId="0" fontId="18" fillId="0" borderId="0" xfId="0" applyFont="1"/>
    <xf numFmtId="49" fontId="21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21" fillId="0" borderId="0" xfId="0" applyNumberFormat="1" applyFont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0" xfId="0" applyFont="1" applyBorder="1"/>
    <xf numFmtId="0" fontId="25" fillId="0" borderId="0" xfId="0" applyFont="1"/>
    <xf numFmtId="0" fontId="25" fillId="0" borderId="10" xfId="0" applyFont="1" applyBorder="1"/>
    <xf numFmtId="2" fontId="0" fillId="0" borderId="0" xfId="0" applyNumberFormat="1"/>
    <xf numFmtId="0" fontId="21" fillId="0" borderId="0" xfId="0" applyFont="1"/>
    <xf numFmtId="0" fontId="27" fillId="25" borderId="0" xfId="0" applyFont="1" applyFill="1"/>
    <xf numFmtId="0" fontId="28" fillId="25" borderId="0" xfId="0" applyFont="1" applyFill="1" applyAlignment="1">
      <alignment wrapText="1"/>
    </xf>
    <xf numFmtId="0" fontId="27" fillId="25" borderId="1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8" fillId="25" borderId="0" xfId="0" applyFont="1" applyFill="1"/>
    <xf numFmtId="0" fontId="27" fillId="25" borderId="13" xfId="0" applyFont="1" applyFill="1" applyBorder="1"/>
    <xf numFmtId="0" fontId="28" fillId="0" borderId="0" xfId="0" applyFont="1"/>
    <xf numFmtId="1" fontId="0" fillId="20" borderId="11" xfId="0" applyNumberFormat="1" applyFill="1" applyBorder="1"/>
    <xf numFmtId="0" fontId="0" fillId="20" borderId="11" xfId="0" applyFill="1" applyBorder="1"/>
    <xf numFmtId="1" fontId="0" fillId="0" borderId="11" xfId="0" applyNumberFormat="1" applyBorder="1" applyProtection="1">
      <protection locked="0"/>
    </xf>
    <xf numFmtId="0" fontId="29" fillId="0" borderId="0" xfId="0" applyFont="1"/>
    <xf numFmtId="0" fontId="30" fillId="17" borderId="0" xfId="0" applyFont="1" applyFill="1"/>
    <xf numFmtId="0" fontId="31" fillId="17" borderId="11" xfId="0" applyFont="1" applyFill="1" applyBorder="1"/>
    <xf numFmtId="0" fontId="32" fillId="17" borderId="14" xfId="0" applyFont="1" applyFill="1" applyBorder="1"/>
    <xf numFmtId="0" fontId="32" fillId="17" borderId="15" xfId="0" applyFont="1" applyFill="1" applyBorder="1"/>
    <xf numFmtId="0" fontId="27" fillId="25" borderId="12" xfId="0" applyFont="1" applyFill="1" applyBorder="1" applyAlignment="1">
      <alignment horizontal="center" wrapText="1"/>
    </xf>
    <xf numFmtId="0" fontId="27" fillId="25" borderId="13" xfId="0" applyFont="1" applyFill="1" applyBorder="1" applyAlignment="1">
      <alignment horizontal="center" wrapText="1"/>
    </xf>
    <xf numFmtId="0" fontId="31" fillId="17" borderId="14" xfId="0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49" fontId="21" fillId="27" borderId="11" xfId="0" applyNumberFormat="1" applyFont="1" applyFill="1" applyBorder="1" applyProtection="1">
      <protection locked="0"/>
    </xf>
    <xf numFmtId="164" fontId="21" fillId="27" borderId="11" xfId="0" applyNumberFormat="1" applyFont="1" applyFill="1" applyBorder="1" applyProtection="1">
      <protection locked="0"/>
    </xf>
    <xf numFmtId="164" fontId="21" fillId="27" borderId="11" xfId="0" applyNumberFormat="1" applyFont="1" applyFill="1" applyBorder="1" applyAlignment="1" applyProtection="1">
      <alignment horizontal="left"/>
      <protection locked="0"/>
    </xf>
    <xf numFmtId="0" fontId="21" fillId="27" borderId="11" xfId="0" applyFont="1" applyFill="1" applyBorder="1" applyAlignment="1" applyProtection="1">
      <alignment horizontal="center"/>
      <protection locked="0"/>
    </xf>
    <xf numFmtId="0" fontId="36" fillId="28" borderId="25" xfId="0" applyFont="1" applyFill="1" applyBorder="1" applyAlignment="1">
      <alignment horizontal="center"/>
    </xf>
    <xf numFmtId="0" fontId="36" fillId="28" borderId="30" xfId="0" applyFont="1" applyFill="1" applyBorder="1"/>
    <xf numFmtId="164" fontId="37" fillId="28" borderId="31" xfId="0" applyNumberFormat="1" applyFont="1" applyFill="1" applyBorder="1"/>
    <xf numFmtId="0" fontId="25" fillId="26" borderId="20" xfId="0" applyFont="1" applyFill="1" applyBorder="1"/>
    <xf numFmtId="0" fontId="25" fillId="26" borderId="0" xfId="0" applyFont="1" applyFill="1"/>
    <xf numFmtId="164" fontId="25" fillId="26" borderId="0" xfId="0" applyNumberFormat="1" applyFont="1" applyFill="1"/>
    <xf numFmtId="1" fontId="25" fillId="26" borderId="0" xfId="0" applyNumberFormat="1" applyFont="1" applyFill="1" applyAlignment="1">
      <alignment horizontal="center"/>
    </xf>
    <xf numFmtId="0" fontId="25" fillId="26" borderId="0" xfId="0" applyFont="1" applyFill="1" applyAlignment="1">
      <alignment horizontal="center"/>
    </xf>
    <xf numFmtId="0" fontId="25" fillId="26" borderId="20" xfId="0" applyFont="1" applyFill="1" applyBorder="1" applyAlignment="1">
      <alignment horizontal="center"/>
    </xf>
    <xf numFmtId="0" fontId="25" fillId="26" borderId="22" xfId="0" applyFont="1" applyFill="1" applyBorder="1" applyAlignment="1">
      <alignment horizontal="center"/>
    </xf>
    <xf numFmtId="49" fontId="21" fillId="27" borderId="34" xfId="0" applyNumberFormat="1" applyFont="1" applyFill="1" applyBorder="1" applyProtection="1">
      <protection locked="0"/>
    </xf>
    <xf numFmtId="164" fontId="21" fillId="27" borderId="34" xfId="0" applyNumberFormat="1" applyFont="1" applyFill="1" applyBorder="1" applyProtection="1">
      <protection locked="0"/>
    </xf>
    <xf numFmtId="0" fontId="21" fillId="27" borderId="34" xfId="0" applyFont="1" applyFill="1" applyBorder="1" applyAlignment="1" applyProtection="1">
      <alignment horizontal="center"/>
      <protection locked="0"/>
    </xf>
    <xf numFmtId="1" fontId="25" fillId="26" borderId="21" xfId="0" applyNumberFormat="1" applyFont="1" applyFill="1" applyBorder="1" applyAlignment="1">
      <alignment horizontal="center"/>
    </xf>
    <xf numFmtId="0" fontId="27" fillId="26" borderId="20" xfId="0" applyFont="1" applyFill="1" applyBorder="1"/>
    <xf numFmtId="1" fontId="21" fillId="29" borderId="33" xfId="0" applyNumberFormat="1" applyFont="1" applyFill="1" applyBorder="1" applyAlignment="1">
      <alignment horizontal="center"/>
    </xf>
    <xf numFmtId="1" fontId="21" fillId="29" borderId="35" xfId="0" applyNumberFormat="1" applyFont="1" applyFill="1" applyBorder="1" applyAlignment="1">
      <alignment horizontal="center"/>
    </xf>
    <xf numFmtId="1" fontId="21" fillId="29" borderId="11" xfId="0" applyNumberFormat="1" applyFont="1" applyFill="1" applyBorder="1" applyAlignment="1">
      <alignment horizontal="center"/>
    </xf>
    <xf numFmtId="1" fontId="21" fillId="29" borderId="34" xfId="0" applyNumberFormat="1" applyFont="1" applyFill="1" applyBorder="1" applyAlignment="1">
      <alignment horizontal="center"/>
    </xf>
    <xf numFmtId="164" fontId="25" fillId="26" borderId="0" xfId="0" applyNumberFormat="1" applyFont="1" applyFill="1" applyAlignment="1">
      <alignment horizontal="center"/>
    </xf>
    <xf numFmtId="1" fontId="21" fillId="27" borderId="33" xfId="0" applyNumberFormat="1" applyFont="1" applyFill="1" applyBorder="1" applyAlignment="1" applyProtection="1">
      <alignment horizontal="center"/>
      <protection locked="0"/>
    </xf>
    <xf numFmtId="1" fontId="21" fillId="27" borderId="35" xfId="0" applyNumberFormat="1" applyFont="1" applyFill="1" applyBorder="1" applyAlignment="1" applyProtection="1">
      <alignment horizontal="center"/>
      <protection locked="0"/>
    </xf>
    <xf numFmtId="0" fontId="21" fillId="29" borderId="40" xfId="0" applyFont="1" applyFill="1" applyBorder="1" applyAlignment="1">
      <alignment horizontal="center"/>
    </xf>
    <xf numFmtId="0" fontId="21" fillId="29" borderId="14" xfId="0" applyFont="1" applyFill="1" applyBorder="1" applyAlignment="1">
      <alignment horizontal="center"/>
    </xf>
    <xf numFmtId="0" fontId="21" fillId="29" borderId="41" xfId="0" applyFont="1" applyFill="1" applyBorder="1" applyAlignment="1">
      <alignment horizontal="center"/>
    </xf>
    <xf numFmtId="0" fontId="0" fillId="28" borderId="19" xfId="0" applyFill="1" applyBorder="1"/>
    <xf numFmtId="0" fontId="0" fillId="28" borderId="21" xfId="0" applyFill="1" applyBorder="1"/>
    <xf numFmtId="0" fontId="0" fillId="28" borderId="24" xfId="0" applyFill="1" applyBorder="1"/>
    <xf numFmtId="0" fontId="0" fillId="27" borderId="46" xfId="0" applyFill="1" applyBorder="1"/>
    <xf numFmtId="0" fontId="0" fillId="27" borderId="47" xfId="0" applyFill="1" applyBorder="1"/>
    <xf numFmtId="0" fontId="0" fillId="27" borderId="48" xfId="0" applyFill="1" applyBorder="1"/>
    <xf numFmtId="0" fontId="0" fillId="30" borderId="0" xfId="0" applyFill="1"/>
    <xf numFmtId="0" fontId="18" fillId="28" borderId="22" xfId="0" applyFont="1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165" fontId="21" fillId="27" borderId="43" xfId="0" applyNumberFormat="1" applyFont="1" applyFill="1" applyBorder="1"/>
    <xf numFmtId="0" fontId="21" fillId="27" borderId="43" xfId="0" applyFont="1" applyFill="1" applyBorder="1"/>
    <xf numFmtId="0" fontId="21" fillId="27" borderId="44" xfId="0" applyFont="1" applyFill="1" applyBorder="1"/>
    <xf numFmtId="0" fontId="0" fillId="31" borderId="25" xfId="0" applyFill="1" applyBorder="1"/>
    <xf numFmtId="0" fontId="25" fillId="28" borderId="0" xfId="0" applyFont="1" applyFill="1" applyAlignment="1">
      <alignment horizontal="center"/>
    </xf>
    <xf numFmtId="0" fontId="25" fillId="28" borderId="21" xfId="0" applyFont="1" applyFill="1" applyBorder="1"/>
    <xf numFmtId="0" fontId="0" fillId="31" borderId="29" xfId="0" applyFill="1" applyBorder="1"/>
    <xf numFmtId="0" fontId="0" fillId="31" borderId="32" xfId="0" applyFill="1" applyBorder="1"/>
    <xf numFmtId="0" fontId="24" fillId="28" borderId="19" xfId="0" applyFont="1" applyFill="1" applyBorder="1" applyAlignment="1">
      <alignment horizontal="center"/>
    </xf>
    <xf numFmtId="0" fontId="21" fillId="28" borderId="0" xfId="0" applyFont="1" applyFill="1" applyAlignment="1">
      <alignment horizontal="center"/>
    </xf>
    <xf numFmtId="0" fontId="37" fillId="28" borderId="0" xfId="0" applyFont="1" applyFill="1"/>
    <xf numFmtId="0" fontId="0" fillId="28" borderId="50" xfId="0" applyFill="1" applyBorder="1"/>
    <xf numFmtId="0" fontId="24" fillId="28" borderId="50" xfId="0" applyFont="1" applyFill="1" applyBorder="1" applyAlignment="1">
      <alignment horizontal="center"/>
    </xf>
    <xf numFmtId="0" fontId="24" fillId="28" borderId="51" xfId="0" applyFont="1" applyFill="1" applyBorder="1" applyAlignment="1">
      <alignment horizontal="center"/>
    </xf>
    <xf numFmtId="49" fontId="21" fillId="27" borderId="52" xfId="0" applyNumberFormat="1" applyFont="1" applyFill="1" applyBorder="1" applyProtection="1">
      <protection locked="0"/>
    </xf>
    <xf numFmtId="164" fontId="21" fillId="27" borderId="52" xfId="0" applyNumberFormat="1" applyFont="1" applyFill="1" applyBorder="1" applyProtection="1">
      <protection locked="0"/>
    </xf>
    <xf numFmtId="1" fontId="21" fillId="27" borderId="53" xfId="0" applyNumberFormat="1" applyFont="1" applyFill="1" applyBorder="1" applyAlignment="1" applyProtection="1">
      <alignment horizontal="center"/>
      <protection locked="0"/>
    </xf>
    <xf numFmtId="0" fontId="0" fillId="27" borderId="25" xfId="0" applyFill="1" applyBorder="1"/>
    <xf numFmtId="49" fontId="0" fillId="27" borderId="43" xfId="0" applyNumberFormat="1" applyFill="1" applyBorder="1" applyAlignment="1" applyProtection="1">
      <alignment horizontal="center"/>
      <protection locked="0"/>
    </xf>
    <xf numFmtId="49" fontId="0" fillId="27" borderId="45" xfId="0" applyNumberFormat="1" applyFill="1" applyBorder="1" applyAlignment="1" applyProtection="1">
      <alignment horizontal="center"/>
      <protection locked="0"/>
    </xf>
    <xf numFmtId="49" fontId="0" fillId="27" borderId="47" xfId="0" applyNumberFormat="1" applyFill="1" applyBorder="1" applyAlignment="1" applyProtection="1">
      <alignment horizontal="center"/>
      <protection locked="0"/>
    </xf>
    <xf numFmtId="0" fontId="26" fillId="26" borderId="36" xfId="0" applyFont="1" applyFill="1" applyBorder="1" applyAlignment="1">
      <alignment horizontal="center"/>
    </xf>
    <xf numFmtId="0" fontId="26" fillId="26" borderId="37" xfId="0" applyFont="1" applyFill="1" applyBorder="1" applyAlignment="1">
      <alignment horizontal="center"/>
    </xf>
    <xf numFmtId="0" fontId="0" fillId="28" borderId="38" xfId="0" applyFill="1" applyBorder="1" applyProtection="1">
      <protection locked="0"/>
    </xf>
    <xf numFmtId="0" fontId="0" fillId="28" borderId="39" xfId="0" applyFill="1" applyBorder="1" applyProtection="1">
      <protection locked="0"/>
    </xf>
    <xf numFmtId="0" fontId="36" fillId="28" borderId="28" xfId="0" applyFont="1" applyFill="1" applyBorder="1"/>
    <xf numFmtId="0" fontId="36" fillId="28" borderId="25" xfId="0" applyFont="1" applyFill="1" applyBorder="1"/>
    <xf numFmtId="49" fontId="21" fillId="27" borderId="25" xfId="0" applyNumberFormat="1" applyFont="1" applyFill="1" applyBorder="1" applyProtection="1">
      <protection locked="0"/>
    </xf>
    <xf numFmtId="49" fontId="23" fillId="27" borderId="25" xfId="1" applyNumberFormat="1" applyFill="1" applyBorder="1" applyAlignment="1" applyProtection="1">
      <alignment horizontal="center"/>
      <protection locked="0"/>
    </xf>
    <xf numFmtId="49" fontId="23" fillId="27" borderId="43" xfId="1" applyNumberFormat="1" applyFill="1" applyBorder="1" applyAlignment="1" applyProtection="1">
      <alignment horizontal="center"/>
      <protection locked="0"/>
    </xf>
    <xf numFmtId="49" fontId="21" fillId="27" borderId="43" xfId="0" applyNumberFormat="1" applyFont="1" applyFill="1" applyBorder="1" applyProtection="1">
      <protection locked="0"/>
    </xf>
    <xf numFmtId="0" fontId="24" fillId="26" borderId="49" xfId="0" applyFont="1" applyFill="1" applyBorder="1" applyAlignment="1">
      <alignment horizontal="center"/>
    </xf>
    <xf numFmtId="0" fontId="24" fillId="26" borderId="50" xfId="0" applyFont="1" applyFill="1" applyBorder="1" applyAlignment="1">
      <alignment horizontal="center"/>
    </xf>
    <xf numFmtId="49" fontId="21" fillId="27" borderId="31" xfId="0" applyNumberFormat="1" applyFont="1" applyFill="1" applyBorder="1" applyProtection="1">
      <protection locked="0"/>
    </xf>
    <xf numFmtId="49" fontId="21" fillId="27" borderId="31" xfId="0" applyNumberFormat="1" applyFont="1" applyFill="1" applyBorder="1" applyAlignment="1" applyProtection="1">
      <alignment horizontal="center"/>
      <protection locked="0"/>
    </xf>
    <xf numFmtId="49" fontId="21" fillId="27" borderId="44" xfId="0" applyNumberFormat="1" applyFont="1" applyFill="1" applyBorder="1" applyAlignment="1" applyProtection="1">
      <alignment horizontal="center"/>
      <protection locked="0"/>
    </xf>
    <xf numFmtId="0" fontId="24" fillId="26" borderId="36" xfId="0" applyFont="1" applyFill="1" applyBorder="1" applyAlignment="1">
      <alignment horizontal="center"/>
    </xf>
    <xf numFmtId="0" fontId="24" fillId="26" borderId="37" xfId="0" applyFont="1" applyFill="1" applyBorder="1" applyAlignment="1">
      <alignment horizontal="center"/>
    </xf>
    <xf numFmtId="0" fontId="0" fillId="27" borderId="38" xfId="0" applyFill="1" applyBorder="1" applyProtection="1">
      <protection locked="0"/>
    </xf>
    <xf numFmtId="0" fontId="0" fillId="27" borderId="39" xfId="0" applyFill="1" applyBorder="1" applyProtection="1">
      <protection locked="0"/>
    </xf>
    <xf numFmtId="0" fontId="24" fillId="26" borderId="17" xfId="0" applyFont="1" applyFill="1" applyBorder="1" applyAlignment="1">
      <alignment horizontal="center"/>
    </xf>
    <xf numFmtId="0" fontId="24" fillId="26" borderId="18" xfId="0" applyFont="1" applyFill="1" applyBorder="1" applyAlignment="1">
      <alignment horizontal="center"/>
    </xf>
    <xf numFmtId="0" fontId="39" fillId="28" borderId="17" xfId="0" applyFont="1" applyFill="1" applyBorder="1" applyAlignment="1">
      <alignment horizontal="center"/>
    </xf>
    <xf numFmtId="0" fontId="39" fillId="28" borderId="18" xfId="0" applyFont="1" applyFill="1" applyBorder="1" applyAlignment="1">
      <alignment horizontal="center"/>
    </xf>
    <xf numFmtId="0" fontId="36" fillId="28" borderId="20" xfId="0" applyFont="1" applyFill="1" applyBorder="1" applyAlignment="1">
      <alignment horizontal="center"/>
    </xf>
    <xf numFmtId="0" fontId="36" fillId="28" borderId="0" xfId="0" applyFont="1" applyFill="1" applyAlignment="1">
      <alignment horizontal="center"/>
    </xf>
    <xf numFmtId="0" fontId="19" fillId="17" borderId="0" xfId="0" applyFont="1" applyFill="1" applyAlignment="1">
      <alignment horizontal="center"/>
    </xf>
    <xf numFmtId="0" fontId="36" fillId="28" borderId="26" xfId="0" applyFont="1" applyFill="1" applyBorder="1"/>
    <xf numFmtId="0" fontId="36" fillId="28" borderId="27" xfId="0" applyFont="1" applyFill="1" applyBorder="1"/>
    <xf numFmtId="49" fontId="21" fillId="27" borderId="27" xfId="0" applyNumberFormat="1" applyFont="1" applyFill="1" applyBorder="1" applyProtection="1">
      <protection locked="0"/>
    </xf>
    <xf numFmtId="49" fontId="21" fillId="27" borderId="42" xfId="0" applyNumberFormat="1" applyFont="1" applyFill="1" applyBorder="1" applyProtection="1">
      <protection locked="0"/>
    </xf>
    <xf numFmtId="0" fontId="38" fillId="28" borderId="20" xfId="0" applyFont="1" applyFill="1" applyBorder="1" applyAlignment="1">
      <alignment horizontal="center" vertical="center"/>
    </xf>
    <xf numFmtId="0" fontId="38" fillId="28" borderId="0" xfId="0" applyFont="1" applyFill="1" applyAlignment="1">
      <alignment horizontal="center" vertical="center"/>
    </xf>
    <xf numFmtId="49" fontId="34" fillId="0" borderId="0" xfId="0" applyNumberFormat="1" applyFont="1"/>
    <xf numFmtId="0" fontId="0" fillId="20" borderId="14" xfId="0" applyFill="1" applyBorder="1" applyAlignment="1">
      <alignment horizontal="center"/>
    </xf>
    <xf numFmtId="0" fontId="0" fillId="0" borderId="16" xfId="0" applyBorder="1" applyAlignment="1">
      <alignment horizontal="center"/>
    </xf>
    <xf numFmtId="1" fontId="0" fillId="20" borderId="14" xfId="0" applyNumberFormat="1" applyFill="1" applyBorder="1"/>
    <xf numFmtId="0" fontId="0" fillId="0" borderId="16" xfId="0" applyBorder="1"/>
    <xf numFmtId="0" fontId="27" fillId="25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7" fillId="25" borderId="12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33" fillId="17" borderId="0" xfId="0" applyFont="1" applyFill="1"/>
    <xf numFmtId="0" fontId="0" fillId="0" borderId="0" xfId="0"/>
  </cellXfs>
  <cellStyles count="43"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erekening" xfId="27" builtinId="22" customBuiltin="1"/>
    <cellStyle name="Controlecel" xfId="28" builtinId="23" customBuiltin="1"/>
    <cellStyle name="Gekoppelde cel" xfId="36" builtinId="24" customBuiltin="1"/>
    <cellStyle name="Goed" xfId="30" builtinId="26" customBuiltin="1"/>
    <cellStyle name="Hyperlink" xfId="1" builtinId="8"/>
    <cellStyle name="Invoer" xfId="35" builtinId="20" customBuiltin="1"/>
    <cellStyle name="Kop 1" xfId="31" builtinId="16" customBuiltin="1"/>
    <cellStyle name="Kop 2" xfId="32" builtinId="17" customBuiltin="1"/>
    <cellStyle name="Kop 3" xfId="33" builtinId="18" customBuiltin="1"/>
    <cellStyle name="Kop 4" xfId="34" builtinId="19" customBuiltin="1"/>
    <cellStyle name="Neutraal" xfId="37" builtinId="28" customBuiltin="1"/>
    <cellStyle name="Notitie" xfId="38" builtinId="10" customBuiltin="1"/>
    <cellStyle name="Ongeldig" xfId="26" builtinId="27" customBuiltin="1"/>
    <cellStyle name="Standaard" xfId="0" builtinId="0"/>
    <cellStyle name="Titel" xfId="40" builtinId="15" customBuiltin="1"/>
    <cellStyle name="Totaal" xfId="41" builtinId="25" customBuiltin="1"/>
    <cellStyle name="Uitvoer" xfId="39" builtinId="21" customBuiltin="1"/>
    <cellStyle name="Verklarende tekst" xfId="29" builtinId="53" customBuiltin="1"/>
    <cellStyle name="Waarschuwingsteks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12121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53340</xdr:rowOff>
    </xdr:from>
    <xdr:to>
      <xdr:col>1</xdr:col>
      <xdr:colOff>502920</xdr:colOff>
      <xdr:row>3</xdr:row>
      <xdr:rowOff>144780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25FC667-5537-487D-89E0-5009C6EED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53340"/>
          <a:ext cx="906780" cy="906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104775</xdr:rowOff>
    </xdr:from>
    <xdr:to>
      <xdr:col>7</xdr:col>
      <xdr:colOff>0</xdr:colOff>
      <xdr:row>31</xdr:row>
      <xdr:rowOff>85725</xdr:rowOff>
    </xdr:to>
    <xdr:sp macro="" textlink="" fLocksText="0">
      <xdr:nvSpPr>
        <xdr:cNvPr id="2051" name="Text Box 7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66675" y="2590800"/>
          <a:ext cx="6591300" cy="2895600"/>
        </a:xfrm>
        <a:prstGeom prst="rect">
          <a:avLst/>
        </a:prstGeom>
        <a:solidFill>
          <a:srgbClr val="FFFFFF"/>
        </a:solidFill>
        <a:ln w="1908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66675</xdr:colOff>
      <xdr:row>13</xdr:row>
      <xdr:rowOff>104775</xdr:rowOff>
    </xdr:from>
    <xdr:to>
      <xdr:col>8</xdr:col>
      <xdr:colOff>0</xdr:colOff>
      <xdr:row>31</xdr:row>
      <xdr:rowOff>85725</xdr:rowOff>
    </xdr:to>
    <xdr:sp macro="" textlink="" fLocksText="0">
      <xdr:nvSpPr>
        <xdr:cNvPr id="3" name="Text Box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6675" y="2752725"/>
          <a:ext cx="7343775" cy="2895600"/>
        </a:xfrm>
        <a:prstGeom prst="rect">
          <a:avLst/>
        </a:prstGeom>
        <a:solidFill>
          <a:srgbClr val="FFFFFF"/>
        </a:solidFill>
        <a:ln w="1908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2"/>
  <sheetViews>
    <sheetView showZeros="0" tabSelected="1" workbookViewId="0">
      <selection activeCell="I6" sqref="I6"/>
    </sheetView>
  </sheetViews>
  <sheetFormatPr defaultRowHeight="13.2" x14ac:dyDescent="0.25"/>
  <cols>
    <col min="1" max="1" width="10.44140625" customWidth="1"/>
    <col min="2" max="2" width="23.44140625" customWidth="1"/>
    <col min="3" max="3" width="20.6640625" customWidth="1"/>
    <col min="4" max="4" width="16.5546875" style="1" customWidth="1"/>
    <col min="5" max="5" width="14.5546875" style="2" customWidth="1"/>
    <col min="6" max="6" width="18.5546875" style="3" customWidth="1"/>
    <col min="7" max="7" width="11.44140625" style="3" hidden="1" customWidth="1"/>
    <col min="8" max="8" width="14.5546875" customWidth="1"/>
    <col min="9" max="9" width="19.33203125" customWidth="1"/>
    <col min="26" max="26" width="26.6640625" customWidth="1"/>
    <col min="27" max="27" width="12.88671875" customWidth="1"/>
    <col min="29" max="29" width="31.33203125" customWidth="1"/>
  </cols>
  <sheetData>
    <row r="1" spans="1:46" ht="31.2" x14ac:dyDescent="0.6">
      <c r="A1" s="129" t="s">
        <v>60</v>
      </c>
      <c r="B1" s="130"/>
      <c r="C1" s="130"/>
      <c r="D1" s="130"/>
      <c r="E1" s="130"/>
      <c r="F1" s="130"/>
      <c r="G1" s="130"/>
      <c r="H1" s="78"/>
      <c r="Z1" t="s">
        <v>0</v>
      </c>
      <c r="AA1" s="4">
        <v>44744</v>
      </c>
      <c r="AC1" s="5" t="s">
        <v>1</v>
      </c>
      <c r="AD1" s="5">
        <v>1</v>
      </c>
      <c r="AE1" s="6">
        <f t="shared" ref="AE1:AE19" si="0">DATE(YEAR($AA$1)-AD1-1,MONTH($AA$1),DAY($AA$1))+1</f>
        <v>44015</v>
      </c>
      <c r="AF1" s="6">
        <f t="shared" ref="AF1:AF19" si="1">DATE(YEAR($AA$1)-AD1,MONTH($AA$1),DAY($AA$1))</f>
        <v>44379</v>
      </c>
      <c r="AH1" s="7" t="s">
        <v>2</v>
      </c>
      <c r="AI1" s="7" t="s">
        <v>3</v>
      </c>
    </row>
    <row r="2" spans="1:46" ht="17.399999999999999" x14ac:dyDescent="0.25">
      <c r="A2" s="138" t="s">
        <v>64</v>
      </c>
      <c r="B2" s="139"/>
      <c r="C2" s="139"/>
      <c r="D2" s="139"/>
      <c r="E2" s="139"/>
      <c r="F2" s="139"/>
      <c r="G2" s="139"/>
      <c r="H2" s="79"/>
      <c r="AA2" s="1"/>
      <c r="AC2" s="5"/>
      <c r="AD2" s="5">
        <v>2</v>
      </c>
      <c r="AE2" s="6">
        <f t="shared" si="0"/>
        <v>43649</v>
      </c>
      <c r="AF2" s="6">
        <f t="shared" si="1"/>
        <v>44014</v>
      </c>
    </row>
    <row r="3" spans="1:46" ht="15.6" x14ac:dyDescent="0.3">
      <c r="A3" s="131" t="s">
        <v>58</v>
      </c>
      <c r="B3" s="132"/>
      <c r="C3" s="132"/>
      <c r="D3" s="132"/>
      <c r="E3" s="132"/>
      <c r="F3" s="132"/>
      <c r="G3" s="132"/>
      <c r="H3" s="79"/>
      <c r="Z3" t="s">
        <v>4</v>
      </c>
      <c r="AA3" s="8">
        <v>5</v>
      </c>
      <c r="AB3" s="6">
        <f>VLOOKUP(AA3,$AD$1:$AF$19,3)</f>
        <v>42918</v>
      </c>
      <c r="AC3" s="5"/>
      <c r="AD3" s="5">
        <v>3</v>
      </c>
      <c r="AE3" s="6">
        <f t="shared" si="0"/>
        <v>43284</v>
      </c>
      <c r="AF3" s="6">
        <f t="shared" si="1"/>
        <v>43648</v>
      </c>
    </row>
    <row r="4" spans="1:46" ht="16.2" thickBot="1" x14ac:dyDescent="0.35">
      <c r="A4" s="85"/>
      <c r="B4" s="86"/>
      <c r="C4" s="86"/>
      <c r="D4" s="86"/>
      <c r="E4" s="86"/>
      <c r="F4" s="86"/>
      <c r="G4" s="86"/>
      <c r="H4" s="80"/>
      <c r="Z4" t="s">
        <v>5</v>
      </c>
      <c r="AA4" s="8">
        <v>18</v>
      </c>
      <c r="AB4" s="6">
        <f>VLOOKUP(AA4,$AD$1:$AF$19,2)</f>
        <v>37805</v>
      </c>
      <c r="AC4" s="5"/>
      <c r="AD4" s="5">
        <v>4</v>
      </c>
      <c r="AE4" s="6">
        <f t="shared" si="0"/>
        <v>42919</v>
      </c>
      <c r="AF4" s="6">
        <f t="shared" si="1"/>
        <v>43283</v>
      </c>
    </row>
    <row r="5" spans="1:46" ht="22.8" x14ac:dyDescent="0.4">
      <c r="A5" s="133" t="s">
        <v>65</v>
      </c>
      <c r="B5" s="133"/>
      <c r="C5" s="133"/>
      <c r="D5" s="133"/>
      <c r="E5" s="133"/>
      <c r="F5" s="133"/>
      <c r="G5" s="133"/>
      <c r="H5" s="84"/>
      <c r="AA5" s="1"/>
      <c r="AC5" s="5"/>
      <c r="AD5" s="5">
        <v>5</v>
      </c>
      <c r="AE5" s="6">
        <f t="shared" si="0"/>
        <v>42554</v>
      </c>
      <c r="AF5" s="6">
        <f t="shared" si="1"/>
        <v>42918</v>
      </c>
      <c r="AH5" s="9" t="s">
        <v>6</v>
      </c>
      <c r="AI5" s="9" t="s">
        <v>7</v>
      </c>
    </row>
    <row r="6" spans="1:46" ht="16.2" thickBot="1" x14ac:dyDescent="0.35">
      <c r="A6" s="10"/>
      <c r="B6" s="11"/>
      <c r="C6" s="11"/>
      <c r="D6" s="12"/>
      <c r="E6" s="13"/>
      <c r="G6"/>
      <c r="AA6" s="14"/>
      <c r="AC6" s="5"/>
      <c r="AD6" s="5">
        <v>6</v>
      </c>
      <c r="AE6" s="6">
        <f t="shared" si="0"/>
        <v>42188</v>
      </c>
      <c r="AF6" s="6">
        <f t="shared" si="1"/>
        <v>42553</v>
      </c>
      <c r="AH6" s="9" t="s">
        <v>6</v>
      </c>
      <c r="AI6" s="9" t="s">
        <v>7</v>
      </c>
    </row>
    <row r="7" spans="1:46" ht="15.6" x14ac:dyDescent="0.3">
      <c r="A7" s="134" t="s">
        <v>59</v>
      </c>
      <c r="B7" s="135"/>
      <c r="C7" s="136"/>
      <c r="D7" s="136"/>
      <c r="E7" s="136"/>
      <c r="F7" s="136"/>
      <c r="G7" s="137"/>
      <c r="H7" s="81"/>
      <c r="M7" s="15"/>
      <c r="AA7" s="1"/>
      <c r="AB7" s="1"/>
      <c r="AC7" s="6"/>
      <c r="AD7" s="5">
        <v>7</v>
      </c>
      <c r="AE7" s="6">
        <f t="shared" si="0"/>
        <v>41823</v>
      </c>
      <c r="AF7" s="6">
        <f t="shared" si="1"/>
        <v>42187</v>
      </c>
      <c r="AG7" s="1"/>
      <c r="AH7" s="16" t="s">
        <v>6</v>
      </c>
      <c r="AI7" s="16" t="s">
        <v>7</v>
      </c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5.6" x14ac:dyDescent="0.3">
      <c r="A8" s="112" t="s">
        <v>8</v>
      </c>
      <c r="B8" s="113"/>
      <c r="C8" s="114"/>
      <c r="D8" s="114"/>
      <c r="E8" s="53" t="s">
        <v>9</v>
      </c>
      <c r="F8" s="105"/>
      <c r="G8" s="106"/>
      <c r="H8" s="107"/>
      <c r="AA8" s="1"/>
      <c r="AB8" s="1"/>
      <c r="AC8" s="6"/>
      <c r="AD8" s="5">
        <v>8</v>
      </c>
      <c r="AE8" s="6">
        <f t="shared" si="0"/>
        <v>41458</v>
      </c>
      <c r="AF8" s="6">
        <f t="shared" si="1"/>
        <v>41822</v>
      </c>
      <c r="AG8" s="1"/>
      <c r="AH8" s="16" t="s">
        <v>6</v>
      </c>
      <c r="AI8" s="16" t="s">
        <v>7</v>
      </c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5.6" x14ac:dyDescent="0.3">
      <c r="A9" s="112" t="s">
        <v>10</v>
      </c>
      <c r="B9" s="113"/>
      <c r="C9" s="114"/>
      <c r="D9" s="114"/>
      <c r="E9" s="114"/>
      <c r="F9" s="114"/>
      <c r="G9" s="117"/>
      <c r="H9" s="82"/>
      <c r="AC9" s="5"/>
      <c r="AD9" s="5">
        <v>9</v>
      </c>
      <c r="AE9" s="6">
        <f t="shared" si="0"/>
        <v>41093</v>
      </c>
      <c r="AF9" s="6">
        <f t="shared" si="1"/>
        <v>41457</v>
      </c>
      <c r="AH9" s="9" t="s">
        <v>6</v>
      </c>
      <c r="AI9" s="9" t="s">
        <v>7</v>
      </c>
    </row>
    <row r="10" spans="1:46" ht="15.6" x14ac:dyDescent="0.3">
      <c r="A10" s="112" t="s">
        <v>11</v>
      </c>
      <c r="B10" s="113"/>
      <c r="C10" s="114"/>
      <c r="D10" s="114"/>
      <c r="E10" s="115"/>
      <c r="F10" s="115"/>
      <c r="G10" s="116"/>
      <c r="H10" s="82"/>
      <c r="AC10" s="5"/>
      <c r="AD10" s="5">
        <v>10</v>
      </c>
      <c r="AE10" s="6">
        <f t="shared" si="0"/>
        <v>40727</v>
      </c>
      <c r="AF10" s="6">
        <f t="shared" si="1"/>
        <v>41092</v>
      </c>
      <c r="AH10" s="9" t="s">
        <v>12</v>
      </c>
      <c r="AI10" s="9" t="s">
        <v>13</v>
      </c>
    </row>
    <row r="11" spans="1:46" ht="16.2" thickBot="1" x14ac:dyDescent="0.35">
      <c r="A11" s="54" t="s">
        <v>14</v>
      </c>
      <c r="B11" s="55"/>
      <c r="C11" s="120"/>
      <c r="D11" s="120"/>
      <c r="E11" s="121"/>
      <c r="F11" s="121"/>
      <c r="G11" s="122"/>
      <c r="H11" s="83"/>
      <c r="AC11" s="5"/>
      <c r="AD11" s="5">
        <v>11</v>
      </c>
      <c r="AE11" s="6">
        <f t="shared" si="0"/>
        <v>40362</v>
      </c>
      <c r="AF11" s="6">
        <f t="shared" si="1"/>
        <v>40726</v>
      </c>
      <c r="AH11" s="9" t="s">
        <v>12</v>
      </c>
      <c r="AI11" s="9" t="s">
        <v>13</v>
      </c>
    </row>
    <row r="12" spans="1:46" ht="15.6" x14ac:dyDescent="0.3">
      <c r="A12" s="17"/>
      <c r="B12" s="11"/>
      <c r="C12" s="18"/>
      <c r="D12" s="19"/>
      <c r="E12" s="20"/>
      <c r="F12" s="19"/>
      <c r="G12" s="19"/>
      <c r="AC12" s="5"/>
      <c r="AD12" s="5">
        <v>12</v>
      </c>
      <c r="AE12" s="6">
        <f t="shared" si="0"/>
        <v>39997</v>
      </c>
      <c r="AF12" s="6">
        <f t="shared" si="1"/>
        <v>40361</v>
      </c>
      <c r="AH12" s="9" t="s">
        <v>12</v>
      </c>
      <c r="AI12" s="9" t="s">
        <v>13</v>
      </c>
    </row>
    <row r="13" spans="1:46" x14ac:dyDescent="0.25">
      <c r="C13" s="1"/>
      <c r="AC13" s="5"/>
      <c r="AD13" s="5">
        <v>13</v>
      </c>
      <c r="AE13" s="6">
        <f t="shared" si="0"/>
        <v>39632</v>
      </c>
      <c r="AF13" s="6">
        <f t="shared" si="1"/>
        <v>39996</v>
      </c>
      <c r="AH13" s="9" t="s">
        <v>12</v>
      </c>
      <c r="AI13" s="9" t="s">
        <v>15</v>
      </c>
    </row>
    <row r="14" spans="1:46" ht="13.8" thickBot="1" x14ac:dyDescent="0.3">
      <c r="G14" s="3" t="str">
        <f>IF(E14=0," ",IF(F14="T",IF(E14&lt;10,"A",IF(E14&lt;14,"B","C")),IF(F14="S",IF(E14&lt;10,"D",IF(E14&lt;13,"E",IF(E14&lt;16,"F","G")))," ")))</f>
        <v xml:space="preserve"> </v>
      </c>
      <c r="AC14" s="5"/>
      <c r="AD14" s="5">
        <v>14</v>
      </c>
      <c r="AE14" s="6">
        <f t="shared" si="0"/>
        <v>39266</v>
      </c>
      <c r="AF14" s="6">
        <f t="shared" si="1"/>
        <v>39631</v>
      </c>
      <c r="AH14" s="9" t="s">
        <v>16</v>
      </c>
      <c r="AI14" s="9" t="s">
        <v>15</v>
      </c>
    </row>
    <row r="15" spans="1:46" s="22" customFormat="1" ht="22.8" x14ac:dyDescent="0.4">
      <c r="A15" s="127" t="s">
        <v>17</v>
      </c>
      <c r="B15" s="128"/>
      <c r="C15" s="128"/>
      <c r="D15" s="128"/>
      <c r="E15" s="128"/>
      <c r="F15" s="128"/>
      <c r="G15" s="128"/>
      <c r="H15" s="128"/>
      <c r="I15" s="95"/>
      <c r="J15" s="21"/>
      <c r="K15" s="21"/>
      <c r="L15" s="21"/>
      <c r="M15" s="21"/>
      <c r="N15" s="21"/>
      <c r="AC15" s="23"/>
      <c r="AD15" s="5">
        <v>15</v>
      </c>
      <c r="AE15" s="6">
        <f t="shared" si="0"/>
        <v>38901</v>
      </c>
      <c r="AF15" s="6">
        <f t="shared" si="1"/>
        <v>39265</v>
      </c>
      <c r="AH15" s="9" t="s">
        <v>16</v>
      </c>
      <c r="AI15" s="9" t="s">
        <v>15</v>
      </c>
    </row>
    <row r="16" spans="1:46" s="24" customFormat="1" ht="15.6" x14ac:dyDescent="0.3">
      <c r="A16" s="56"/>
      <c r="B16" s="57" t="s">
        <v>18</v>
      </c>
      <c r="C16" s="57" t="s">
        <v>19</v>
      </c>
      <c r="D16" s="58" t="s">
        <v>20</v>
      </c>
      <c r="E16" s="59" t="s">
        <v>21</v>
      </c>
      <c r="F16" s="60" t="s">
        <v>22</v>
      </c>
      <c r="G16" s="60" t="s">
        <v>23</v>
      </c>
      <c r="H16" s="91" t="s">
        <v>61</v>
      </c>
      <c r="I16" s="92" t="s">
        <v>62</v>
      </c>
      <c r="AC16" s="25"/>
      <c r="AD16" s="5">
        <v>16</v>
      </c>
      <c r="AE16" s="6">
        <f t="shared" si="0"/>
        <v>38536</v>
      </c>
      <c r="AF16" s="6">
        <f t="shared" si="1"/>
        <v>38900</v>
      </c>
      <c r="AH16" s="9" t="s">
        <v>16</v>
      </c>
      <c r="AI16" s="9" t="s">
        <v>24</v>
      </c>
    </row>
    <row r="17" spans="1:35" ht="15.6" x14ac:dyDescent="0.3">
      <c r="A17" s="61">
        <v>1</v>
      </c>
      <c r="B17" s="49"/>
      <c r="C17" s="49"/>
      <c r="D17" s="50"/>
      <c r="E17" s="70">
        <f t="shared" ref="E17:E46" si="2">IF(D17&lt;&gt;0,DATEDIF(D17,$AA$1,"y"),0)</f>
        <v>0</v>
      </c>
      <c r="F17" s="52"/>
      <c r="G17" s="75" t="str">
        <f t="shared" ref="G17:G46" si="3">IF(AND(E17&gt;0,F17&lt;&gt;""),VLOOKUP(E17,$AD$1:$AI$18,IF(F17="Technic",5,6)),"")</f>
        <v/>
      </c>
      <c r="H17" s="87"/>
      <c r="I17" s="93"/>
      <c r="AC17" s="5"/>
      <c r="AD17" s="5">
        <v>17</v>
      </c>
      <c r="AE17" s="6">
        <f t="shared" si="0"/>
        <v>38171</v>
      </c>
      <c r="AF17" s="6">
        <f t="shared" si="1"/>
        <v>38535</v>
      </c>
      <c r="AH17" s="9" t="s">
        <v>16</v>
      </c>
      <c r="AI17" s="9" t="s">
        <v>24</v>
      </c>
    </row>
    <row r="18" spans="1:35" ht="15.6" x14ac:dyDescent="0.3">
      <c r="A18" s="61">
        <v>2</v>
      </c>
      <c r="B18" s="49"/>
      <c r="C18" s="49"/>
      <c r="D18" s="50"/>
      <c r="E18" s="70">
        <f t="shared" si="2"/>
        <v>0</v>
      </c>
      <c r="F18" s="52"/>
      <c r="G18" s="76" t="str">
        <f t="shared" si="3"/>
        <v/>
      </c>
      <c r="H18" s="88"/>
      <c r="I18" s="93"/>
      <c r="AC18" s="5"/>
      <c r="AD18" s="5">
        <v>18</v>
      </c>
      <c r="AE18" s="6">
        <f t="shared" si="0"/>
        <v>37805</v>
      </c>
      <c r="AF18" s="6">
        <f t="shared" si="1"/>
        <v>38170</v>
      </c>
      <c r="AH18" s="9" t="s">
        <v>16</v>
      </c>
      <c r="AI18" s="9" t="s">
        <v>24</v>
      </c>
    </row>
    <row r="19" spans="1:35" ht="15.6" x14ac:dyDescent="0.3">
      <c r="A19" s="61">
        <v>3</v>
      </c>
      <c r="B19" s="49"/>
      <c r="C19" s="49"/>
      <c r="D19" s="50"/>
      <c r="E19" s="70">
        <f t="shared" si="2"/>
        <v>0</v>
      </c>
      <c r="F19" s="52"/>
      <c r="G19" s="76" t="str">
        <f t="shared" si="3"/>
        <v/>
      </c>
      <c r="H19" s="88"/>
      <c r="I19" s="93"/>
      <c r="AC19" s="5"/>
      <c r="AD19" s="5">
        <v>19</v>
      </c>
      <c r="AE19" s="6">
        <f t="shared" si="0"/>
        <v>37440</v>
      </c>
      <c r="AF19" s="6">
        <f t="shared" si="1"/>
        <v>37804</v>
      </c>
    </row>
    <row r="20" spans="1:35" ht="15.6" x14ac:dyDescent="0.3">
      <c r="A20" s="61">
        <v>4</v>
      </c>
      <c r="B20" s="49"/>
      <c r="C20" s="49"/>
      <c r="D20" s="50"/>
      <c r="E20" s="70">
        <f t="shared" si="2"/>
        <v>0</v>
      </c>
      <c r="F20" s="52"/>
      <c r="G20" s="76" t="str">
        <f t="shared" si="3"/>
        <v/>
      </c>
      <c r="H20" s="88"/>
      <c r="I20" s="93"/>
      <c r="AC20" t="s">
        <v>25</v>
      </c>
      <c r="AD20" t="s">
        <v>26</v>
      </c>
      <c r="AE20" t="s">
        <v>27</v>
      </c>
      <c r="AF20" t="s">
        <v>28</v>
      </c>
      <c r="AG20" t="s">
        <v>28</v>
      </c>
    </row>
    <row r="21" spans="1:35" ht="15.6" x14ac:dyDescent="0.3">
      <c r="A21" s="61">
        <v>5</v>
      </c>
      <c r="B21" s="49"/>
      <c r="C21" s="49"/>
      <c r="D21" s="50"/>
      <c r="E21" s="70">
        <f t="shared" si="2"/>
        <v>0</v>
      </c>
      <c r="F21" s="52"/>
      <c r="G21" s="76" t="str">
        <f t="shared" si="3"/>
        <v/>
      </c>
      <c r="H21" s="88"/>
      <c r="I21" s="93"/>
      <c r="AC21" s="5" t="s">
        <v>29</v>
      </c>
      <c r="AD21" s="8">
        <v>6</v>
      </c>
      <c r="AE21" s="8">
        <v>10</v>
      </c>
      <c r="AF21" s="6">
        <f t="shared" ref="AF21:AF25" si="4">VLOOKUP(AD21,$AD$1:$AF$19,3)</f>
        <v>42553</v>
      </c>
      <c r="AG21" s="6">
        <f t="shared" ref="AG21:AG25" si="5">VLOOKUP(AE21,$AD$1:$AF$19,2)</f>
        <v>40727</v>
      </c>
    </row>
    <row r="22" spans="1:35" ht="15.6" x14ac:dyDescent="0.3">
      <c r="A22" s="61">
        <v>6</v>
      </c>
      <c r="B22" s="49"/>
      <c r="C22" s="49"/>
      <c r="D22" s="50"/>
      <c r="E22" s="70">
        <f t="shared" si="2"/>
        <v>0</v>
      </c>
      <c r="F22" s="52"/>
      <c r="G22" s="76" t="str">
        <f t="shared" si="3"/>
        <v/>
      </c>
      <c r="H22" s="88"/>
      <c r="I22" s="93"/>
      <c r="AC22" s="5" t="s">
        <v>30</v>
      </c>
      <c r="AD22" s="8">
        <v>10</v>
      </c>
      <c r="AE22" s="8">
        <v>12</v>
      </c>
      <c r="AF22" s="6">
        <f t="shared" si="4"/>
        <v>41092</v>
      </c>
      <c r="AG22" s="6">
        <f t="shared" si="5"/>
        <v>39997</v>
      </c>
    </row>
    <row r="23" spans="1:35" ht="15.6" x14ac:dyDescent="0.3">
      <c r="A23" s="61">
        <v>7</v>
      </c>
      <c r="B23" s="49"/>
      <c r="C23" s="49"/>
      <c r="D23" s="50"/>
      <c r="E23" s="70">
        <f t="shared" si="2"/>
        <v>0</v>
      </c>
      <c r="F23" s="52"/>
      <c r="G23" s="76" t="str">
        <f t="shared" si="3"/>
        <v/>
      </c>
      <c r="H23" s="88"/>
      <c r="I23" s="93"/>
      <c r="AC23" s="5" t="s">
        <v>31</v>
      </c>
      <c r="AD23" s="8">
        <v>10</v>
      </c>
      <c r="AE23" s="8">
        <v>15</v>
      </c>
      <c r="AF23" s="6">
        <f t="shared" si="4"/>
        <v>41092</v>
      </c>
      <c r="AG23" s="6">
        <f t="shared" si="5"/>
        <v>38901</v>
      </c>
    </row>
    <row r="24" spans="1:35" ht="15.6" x14ac:dyDescent="0.3">
      <c r="A24" s="61">
        <v>8</v>
      </c>
      <c r="B24" s="49"/>
      <c r="C24" s="49"/>
      <c r="D24" s="50"/>
      <c r="E24" s="70">
        <f t="shared" si="2"/>
        <v>0</v>
      </c>
      <c r="F24" s="52"/>
      <c r="G24" s="76" t="str">
        <f t="shared" si="3"/>
        <v/>
      </c>
      <c r="H24" s="88"/>
      <c r="I24" s="93"/>
      <c r="AC24" s="5" t="s">
        <v>32</v>
      </c>
      <c r="AD24" s="8">
        <v>13</v>
      </c>
      <c r="AE24" s="8">
        <v>18</v>
      </c>
      <c r="AF24" s="6">
        <f t="shared" si="4"/>
        <v>39996</v>
      </c>
      <c r="AG24" s="6">
        <f t="shared" si="5"/>
        <v>37805</v>
      </c>
    </row>
    <row r="25" spans="1:35" ht="15.6" x14ac:dyDescent="0.3">
      <c r="A25" s="61">
        <v>9</v>
      </c>
      <c r="B25" s="49"/>
      <c r="C25" s="49"/>
      <c r="D25" s="50"/>
      <c r="E25" s="70">
        <f t="shared" si="2"/>
        <v>0</v>
      </c>
      <c r="F25" s="52"/>
      <c r="G25" s="76" t="str">
        <f t="shared" si="3"/>
        <v/>
      </c>
      <c r="H25" s="88"/>
      <c r="I25" s="93"/>
      <c r="AC25" s="5" t="s">
        <v>33</v>
      </c>
      <c r="AD25" s="8">
        <v>13</v>
      </c>
      <c r="AE25" s="8">
        <v>18</v>
      </c>
      <c r="AF25" s="6">
        <f t="shared" si="4"/>
        <v>39996</v>
      </c>
      <c r="AG25" s="6">
        <f t="shared" si="5"/>
        <v>37805</v>
      </c>
    </row>
    <row r="26" spans="1:35" ht="15.6" x14ac:dyDescent="0.3">
      <c r="A26" s="61">
        <v>10</v>
      </c>
      <c r="B26" s="49"/>
      <c r="C26" s="49"/>
      <c r="D26" s="50"/>
      <c r="E26" s="70">
        <f t="shared" si="2"/>
        <v>0</v>
      </c>
      <c r="F26" s="52"/>
      <c r="G26" s="76" t="str">
        <f t="shared" si="3"/>
        <v/>
      </c>
      <c r="H26" s="88"/>
      <c r="I26" s="93"/>
    </row>
    <row r="27" spans="1:35" ht="15.6" x14ac:dyDescent="0.3">
      <c r="A27" s="61">
        <v>11</v>
      </c>
      <c r="B27" s="49"/>
      <c r="C27" s="49"/>
      <c r="D27" s="50"/>
      <c r="E27" s="70">
        <f t="shared" si="2"/>
        <v>0</v>
      </c>
      <c r="F27" s="52"/>
      <c r="G27" s="76" t="str">
        <f t="shared" si="3"/>
        <v/>
      </c>
      <c r="H27" s="88"/>
      <c r="I27" s="93"/>
    </row>
    <row r="28" spans="1:35" ht="15.6" x14ac:dyDescent="0.3">
      <c r="A28" s="61">
        <v>12</v>
      </c>
      <c r="B28" s="49"/>
      <c r="C28" s="49"/>
      <c r="D28" s="50"/>
      <c r="E28" s="70">
        <f t="shared" si="2"/>
        <v>0</v>
      </c>
      <c r="F28" s="52"/>
      <c r="G28" s="76" t="str">
        <f t="shared" si="3"/>
        <v/>
      </c>
      <c r="H28" s="88"/>
      <c r="I28" s="93"/>
    </row>
    <row r="29" spans="1:35" ht="15.6" x14ac:dyDescent="0.3">
      <c r="A29" s="61">
        <v>13</v>
      </c>
      <c r="B29" s="49"/>
      <c r="C29" s="49"/>
      <c r="D29" s="50"/>
      <c r="E29" s="70">
        <f t="shared" si="2"/>
        <v>0</v>
      </c>
      <c r="F29" s="52"/>
      <c r="G29" s="76" t="str">
        <f t="shared" si="3"/>
        <v/>
      </c>
      <c r="H29" s="88"/>
      <c r="I29" s="93"/>
    </row>
    <row r="30" spans="1:35" ht="15.6" x14ac:dyDescent="0.3">
      <c r="A30" s="61">
        <v>14</v>
      </c>
      <c r="B30" s="49"/>
      <c r="C30" s="49"/>
      <c r="D30" s="50"/>
      <c r="E30" s="70">
        <f t="shared" si="2"/>
        <v>0</v>
      </c>
      <c r="F30" s="52"/>
      <c r="G30" s="76" t="str">
        <f t="shared" si="3"/>
        <v/>
      </c>
      <c r="H30" s="88"/>
      <c r="I30" s="93"/>
    </row>
    <row r="31" spans="1:35" ht="15.6" x14ac:dyDescent="0.3">
      <c r="A31" s="61">
        <v>15</v>
      </c>
      <c r="B31" s="49"/>
      <c r="C31" s="49"/>
      <c r="D31" s="50"/>
      <c r="E31" s="70">
        <f t="shared" si="2"/>
        <v>0</v>
      </c>
      <c r="F31" s="52"/>
      <c r="G31" s="76" t="str">
        <f t="shared" si="3"/>
        <v/>
      </c>
      <c r="H31" s="88"/>
      <c r="I31" s="93"/>
    </row>
    <row r="32" spans="1:35" ht="15.6" x14ac:dyDescent="0.3">
      <c r="A32" s="61">
        <v>16</v>
      </c>
      <c r="B32" s="49"/>
      <c r="C32" s="49"/>
      <c r="D32" s="50"/>
      <c r="E32" s="70">
        <f t="shared" si="2"/>
        <v>0</v>
      </c>
      <c r="F32" s="52"/>
      <c r="G32" s="76" t="str">
        <f t="shared" si="3"/>
        <v/>
      </c>
      <c r="H32" s="88"/>
      <c r="I32" s="93"/>
    </row>
    <row r="33" spans="1:32" ht="15.6" x14ac:dyDescent="0.3">
      <c r="A33" s="61">
        <v>17</v>
      </c>
      <c r="B33" s="49"/>
      <c r="C33" s="49"/>
      <c r="D33" s="50"/>
      <c r="E33" s="70">
        <f t="shared" si="2"/>
        <v>0</v>
      </c>
      <c r="F33" s="52"/>
      <c r="G33" s="76" t="str">
        <f t="shared" si="3"/>
        <v/>
      </c>
      <c r="H33" s="88"/>
      <c r="I33" s="93"/>
    </row>
    <row r="34" spans="1:32" ht="15.6" x14ac:dyDescent="0.3">
      <c r="A34" s="61">
        <v>18</v>
      </c>
      <c r="B34" s="49"/>
      <c r="C34" s="49"/>
      <c r="D34" s="50"/>
      <c r="E34" s="70">
        <f t="shared" si="2"/>
        <v>0</v>
      </c>
      <c r="F34" s="52"/>
      <c r="G34" s="76" t="str">
        <f t="shared" si="3"/>
        <v/>
      </c>
      <c r="H34" s="88"/>
      <c r="I34" s="93"/>
    </row>
    <row r="35" spans="1:32" ht="15.6" x14ac:dyDescent="0.3">
      <c r="A35" s="61">
        <v>19</v>
      </c>
      <c r="B35" s="49"/>
      <c r="C35" s="49"/>
      <c r="D35" s="50"/>
      <c r="E35" s="70">
        <f t="shared" si="2"/>
        <v>0</v>
      </c>
      <c r="F35" s="52"/>
      <c r="G35" s="76" t="str">
        <f t="shared" si="3"/>
        <v/>
      </c>
      <c r="H35" s="88"/>
      <c r="I35" s="93"/>
    </row>
    <row r="36" spans="1:32" ht="15.6" x14ac:dyDescent="0.3">
      <c r="A36" s="61">
        <v>20</v>
      </c>
      <c r="B36" s="49"/>
      <c r="C36" s="49"/>
      <c r="D36" s="50"/>
      <c r="E36" s="70">
        <f t="shared" si="2"/>
        <v>0</v>
      </c>
      <c r="F36" s="52"/>
      <c r="G36" s="76" t="str">
        <f t="shared" si="3"/>
        <v/>
      </c>
      <c r="H36" s="88"/>
      <c r="I36" s="93"/>
    </row>
    <row r="37" spans="1:32" ht="15.6" x14ac:dyDescent="0.3">
      <c r="A37" s="61">
        <v>21</v>
      </c>
      <c r="B37" s="49"/>
      <c r="C37" s="49"/>
      <c r="D37" s="50"/>
      <c r="E37" s="70">
        <f t="shared" si="2"/>
        <v>0</v>
      </c>
      <c r="F37" s="52"/>
      <c r="G37" s="76" t="str">
        <f t="shared" si="3"/>
        <v/>
      </c>
      <c r="H37" s="88"/>
      <c r="I37" s="93"/>
    </row>
    <row r="38" spans="1:32" ht="15.6" x14ac:dyDescent="0.3">
      <c r="A38" s="61">
        <v>22</v>
      </c>
      <c r="B38" s="49"/>
      <c r="C38" s="49"/>
      <c r="D38" s="50"/>
      <c r="E38" s="70">
        <f t="shared" si="2"/>
        <v>0</v>
      </c>
      <c r="F38" s="52"/>
      <c r="G38" s="76" t="str">
        <f t="shared" si="3"/>
        <v/>
      </c>
      <c r="H38" s="88"/>
      <c r="I38" s="93"/>
    </row>
    <row r="39" spans="1:32" ht="15.6" x14ac:dyDescent="0.3">
      <c r="A39" s="61">
        <v>23</v>
      </c>
      <c r="B39" s="49"/>
      <c r="C39" s="49"/>
      <c r="D39" s="50"/>
      <c r="E39" s="70">
        <f t="shared" si="2"/>
        <v>0</v>
      </c>
      <c r="F39" s="52"/>
      <c r="G39" s="76" t="str">
        <f t="shared" si="3"/>
        <v/>
      </c>
      <c r="H39" s="88"/>
      <c r="I39" s="93"/>
    </row>
    <row r="40" spans="1:32" ht="15.6" x14ac:dyDescent="0.3">
      <c r="A40" s="61">
        <v>24</v>
      </c>
      <c r="B40" s="49"/>
      <c r="C40" s="49"/>
      <c r="D40" s="50"/>
      <c r="E40" s="70">
        <f t="shared" si="2"/>
        <v>0</v>
      </c>
      <c r="F40" s="52"/>
      <c r="G40" s="76" t="str">
        <f t="shared" si="3"/>
        <v/>
      </c>
      <c r="H40" s="88"/>
      <c r="I40" s="93"/>
    </row>
    <row r="41" spans="1:32" ht="15.6" x14ac:dyDescent="0.3">
      <c r="A41" s="61">
        <v>25</v>
      </c>
      <c r="B41" s="49"/>
      <c r="C41" s="49"/>
      <c r="D41" s="50"/>
      <c r="E41" s="70">
        <f t="shared" si="2"/>
        <v>0</v>
      </c>
      <c r="F41" s="52"/>
      <c r="G41" s="76" t="str">
        <f t="shared" si="3"/>
        <v/>
      </c>
      <c r="H41" s="88"/>
      <c r="I41" s="93"/>
    </row>
    <row r="42" spans="1:32" ht="15.6" x14ac:dyDescent="0.3">
      <c r="A42" s="61">
        <v>26</v>
      </c>
      <c r="B42" s="49"/>
      <c r="C42" s="49"/>
      <c r="D42" s="50"/>
      <c r="E42" s="70">
        <f t="shared" si="2"/>
        <v>0</v>
      </c>
      <c r="F42" s="52"/>
      <c r="G42" s="76" t="str">
        <f t="shared" si="3"/>
        <v/>
      </c>
      <c r="H42" s="88"/>
      <c r="I42" s="93"/>
    </row>
    <row r="43" spans="1:32" ht="15.6" x14ac:dyDescent="0.3">
      <c r="A43" s="61">
        <v>27</v>
      </c>
      <c r="B43" s="49"/>
      <c r="C43" s="49"/>
      <c r="D43" s="50"/>
      <c r="E43" s="70">
        <f t="shared" si="2"/>
        <v>0</v>
      </c>
      <c r="F43" s="52"/>
      <c r="G43" s="76" t="str">
        <f t="shared" si="3"/>
        <v/>
      </c>
      <c r="H43" s="88"/>
      <c r="I43" s="93"/>
    </row>
    <row r="44" spans="1:32" ht="15.6" x14ac:dyDescent="0.3">
      <c r="A44" s="61">
        <v>28</v>
      </c>
      <c r="B44" s="49"/>
      <c r="C44" s="49"/>
      <c r="D44" s="51"/>
      <c r="E44" s="70">
        <f t="shared" si="2"/>
        <v>0</v>
      </c>
      <c r="F44" s="52"/>
      <c r="G44" s="76" t="str">
        <f t="shared" si="3"/>
        <v/>
      </c>
      <c r="H44" s="88"/>
      <c r="I44" s="93"/>
    </row>
    <row r="45" spans="1:32" ht="15.6" x14ac:dyDescent="0.3">
      <c r="A45" s="61">
        <v>29</v>
      </c>
      <c r="B45" s="49"/>
      <c r="C45" s="49"/>
      <c r="D45" s="50"/>
      <c r="E45" s="70">
        <f t="shared" si="2"/>
        <v>0</v>
      </c>
      <c r="F45" s="52"/>
      <c r="G45" s="76" t="str">
        <f t="shared" si="3"/>
        <v/>
      </c>
      <c r="H45" s="88"/>
      <c r="I45" s="93"/>
    </row>
    <row r="46" spans="1:32" ht="16.2" thickBot="1" x14ac:dyDescent="0.35">
      <c r="A46" s="62">
        <v>30</v>
      </c>
      <c r="B46" s="63"/>
      <c r="C46" s="63"/>
      <c r="D46" s="64"/>
      <c r="E46" s="71">
        <f t="shared" si="2"/>
        <v>0</v>
      </c>
      <c r="F46" s="65"/>
      <c r="G46" s="77" t="str">
        <f t="shared" si="3"/>
        <v/>
      </c>
      <c r="H46" s="89"/>
      <c r="I46" s="94"/>
    </row>
    <row r="47" spans="1:32" ht="22.8" x14ac:dyDescent="0.4">
      <c r="E47" s="2">
        <f>IF(D47&lt;&gt;0,DATEDIF(D47,#REF!,"y"),0)</f>
        <v>0</v>
      </c>
      <c r="G47" s="3" t="str">
        <f>IF(E47=0," ",IF(F47="T",IF(E47&lt;10,"A",IF(E47&lt;14,"B","C")),IF(F47="S",IF(E47&lt;10,"D",IF(E47&lt;13,"E",IF(E47&lt;16,"F","G")))," ")))</f>
        <v xml:space="preserve"> </v>
      </c>
      <c r="AF47" s="22"/>
    </row>
    <row r="48" spans="1:32" s="22" customFormat="1" ht="23.4" hidden="1" thickBot="1" x14ac:dyDescent="0.45">
      <c r="A48" s="123" t="s">
        <v>34</v>
      </c>
      <c r="B48" s="124"/>
      <c r="C48" s="125"/>
      <c r="D48" s="125"/>
      <c r="E48" s="126"/>
      <c r="F48"/>
      <c r="G48"/>
      <c r="H48" s="21"/>
      <c r="I48" s="21"/>
      <c r="J48" s="21"/>
      <c r="K48" s="21"/>
      <c r="L48" s="21"/>
      <c r="M48" s="21"/>
      <c r="N48" s="21"/>
      <c r="AC48"/>
      <c r="AD48"/>
      <c r="AE48"/>
      <c r="AF48" s="24"/>
    </row>
    <row r="49" spans="1:32" s="24" customFormat="1" ht="15.6" hidden="1" x14ac:dyDescent="0.3">
      <c r="A49" s="56"/>
      <c r="B49" s="57" t="s">
        <v>18</v>
      </c>
      <c r="C49" s="57" t="s">
        <v>19</v>
      </c>
      <c r="D49" s="58" t="s">
        <v>20</v>
      </c>
      <c r="E49" s="66" t="s">
        <v>21</v>
      </c>
      <c r="AC49"/>
      <c r="AD49"/>
      <c r="AE49"/>
      <c r="AF49"/>
    </row>
    <row r="50" spans="1:32" ht="22.8" hidden="1" x14ac:dyDescent="0.4">
      <c r="A50" s="61" t="s">
        <v>29</v>
      </c>
      <c r="B50" s="49"/>
      <c r="C50" s="49"/>
      <c r="D50" s="50"/>
      <c r="E50" s="68">
        <f>IF(D50&lt;&gt;0,DATEDIF(D50,$AA$1,"y"),0)</f>
        <v>0</v>
      </c>
      <c r="F50"/>
      <c r="G50" s="26"/>
      <c r="AD50" s="22"/>
      <c r="AE50" s="22"/>
    </row>
    <row r="51" spans="1:32" ht="22.8" hidden="1" x14ac:dyDescent="0.4">
      <c r="A51" s="61" t="s">
        <v>30</v>
      </c>
      <c r="B51" s="49"/>
      <c r="C51" s="49"/>
      <c r="D51" s="50"/>
      <c r="E51" s="68">
        <f t="shared" ref="E51:E54" si="6">IF(D51&lt;&gt;0,DATEDIF(D51,$AA$1,"y"),0)</f>
        <v>0</v>
      </c>
      <c r="F51"/>
      <c r="G51"/>
      <c r="AC51" s="22"/>
      <c r="AD51" s="24"/>
      <c r="AE51" s="24"/>
    </row>
    <row r="52" spans="1:32" ht="15.6" hidden="1" x14ac:dyDescent="0.3">
      <c r="A52" s="61" t="s">
        <v>31</v>
      </c>
      <c r="B52" s="49"/>
      <c r="C52" s="49"/>
      <c r="D52" s="50"/>
      <c r="E52" s="68">
        <f t="shared" si="6"/>
        <v>0</v>
      </c>
      <c r="F52"/>
      <c r="G52"/>
      <c r="AC52" s="24"/>
    </row>
    <row r="53" spans="1:32" ht="15.6" hidden="1" x14ac:dyDescent="0.3">
      <c r="A53" s="61" t="s">
        <v>32</v>
      </c>
      <c r="B53" s="49"/>
      <c r="C53" s="49"/>
      <c r="D53" s="50"/>
      <c r="E53" s="68">
        <f t="shared" si="6"/>
        <v>0</v>
      </c>
      <c r="F53"/>
      <c r="G53"/>
    </row>
    <row r="54" spans="1:32" ht="16.2" hidden="1" thickBot="1" x14ac:dyDescent="0.35">
      <c r="A54" s="62" t="s">
        <v>33</v>
      </c>
      <c r="B54" s="63"/>
      <c r="C54" s="63"/>
      <c r="D54" s="64"/>
      <c r="E54" s="69">
        <f t="shared" si="6"/>
        <v>0</v>
      </c>
      <c r="F54"/>
      <c r="G54"/>
    </row>
    <row r="55" spans="1:32" ht="23.4" hidden="1" thickBot="1" x14ac:dyDescent="0.45">
      <c r="B55" s="27"/>
      <c r="C55" s="27"/>
      <c r="D55" s="11"/>
      <c r="E55" s="12">
        <f>IF(D55&lt;&gt;0,DATEDIF(D55,#REF!,"y"),0)</f>
        <v>0</v>
      </c>
      <c r="F55" s="13"/>
      <c r="G55" s="13" t="str">
        <f>IF(E55=0," ",IF(F55="T",IF(E55&lt;10,"A",IF(E55&lt;14,"B","C")),IF(F55="S",IF(E55&lt;10,"D",IF(E55&lt;13,"E",IF(E55&lt;16,"F","G")))," ")))</f>
        <v xml:space="preserve"> </v>
      </c>
      <c r="AF55" s="22"/>
    </row>
    <row r="56" spans="1:32" s="22" customFormat="1" ht="23.4" hidden="1" thickBot="1" x14ac:dyDescent="0.45">
      <c r="A56" s="123" t="s">
        <v>34</v>
      </c>
      <c r="B56" s="124"/>
      <c r="C56" s="125"/>
      <c r="D56" s="125"/>
      <c r="E56" s="126"/>
      <c r="F56"/>
      <c r="G56"/>
      <c r="H56" s="21"/>
      <c r="I56" s="21"/>
      <c r="J56" s="21"/>
      <c r="K56" s="21"/>
      <c r="L56" s="21"/>
      <c r="M56" s="21"/>
      <c r="N56" s="21"/>
      <c r="AC56"/>
      <c r="AD56"/>
      <c r="AE56"/>
      <c r="AF56" s="24"/>
    </row>
    <row r="57" spans="1:32" s="24" customFormat="1" ht="15.6" hidden="1" x14ac:dyDescent="0.3">
      <c r="A57" s="56"/>
      <c r="B57" s="57" t="s">
        <v>18</v>
      </c>
      <c r="C57" s="57" t="s">
        <v>19</v>
      </c>
      <c r="D57" s="58" t="s">
        <v>20</v>
      </c>
      <c r="E57" s="66" t="s">
        <v>21</v>
      </c>
      <c r="AC57"/>
      <c r="AD57"/>
      <c r="AE57"/>
      <c r="AF57"/>
    </row>
    <row r="58" spans="1:32" ht="22.8" hidden="1" x14ac:dyDescent="0.4">
      <c r="A58" s="61" t="s">
        <v>29</v>
      </c>
      <c r="B58" s="49"/>
      <c r="C58" s="49"/>
      <c r="D58" s="50"/>
      <c r="E58" s="68">
        <f t="shared" ref="E58:E62" si="7">IF(D58&lt;&gt;0,DATEDIF(D58,$AA$1,"y"),0)</f>
        <v>0</v>
      </c>
      <c r="F58"/>
      <c r="G58" s="26"/>
      <c r="AD58" s="22"/>
      <c r="AE58" s="22"/>
    </row>
    <row r="59" spans="1:32" ht="22.8" hidden="1" x14ac:dyDescent="0.4">
      <c r="A59" s="61" t="s">
        <v>30</v>
      </c>
      <c r="B59" s="49"/>
      <c r="C59" s="49"/>
      <c r="D59" s="50"/>
      <c r="E59" s="68">
        <f t="shared" si="7"/>
        <v>0</v>
      </c>
      <c r="F59"/>
      <c r="G59"/>
      <c r="AC59" s="22"/>
      <c r="AD59" s="24"/>
      <c r="AE59" s="24"/>
    </row>
    <row r="60" spans="1:32" ht="15.6" hidden="1" x14ac:dyDescent="0.3">
      <c r="A60" s="61" t="s">
        <v>31</v>
      </c>
      <c r="B60" s="49"/>
      <c r="C60" s="49"/>
      <c r="D60" s="50"/>
      <c r="E60" s="68">
        <f t="shared" si="7"/>
        <v>0</v>
      </c>
      <c r="F60"/>
      <c r="G60"/>
      <c r="AC60" s="24"/>
    </row>
    <row r="61" spans="1:32" ht="15.6" hidden="1" x14ac:dyDescent="0.3">
      <c r="A61" s="61" t="s">
        <v>32</v>
      </c>
      <c r="B61" s="49"/>
      <c r="C61" s="49"/>
      <c r="D61" s="50"/>
      <c r="E61" s="68">
        <f t="shared" si="7"/>
        <v>0</v>
      </c>
      <c r="F61"/>
      <c r="G61"/>
    </row>
    <row r="62" spans="1:32" ht="16.2" hidden="1" thickBot="1" x14ac:dyDescent="0.35">
      <c r="A62" s="62" t="s">
        <v>33</v>
      </c>
      <c r="B62" s="63"/>
      <c r="C62" s="63"/>
      <c r="D62" s="64"/>
      <c r="E62" s="69">
        <f t="shared" si="7"/>
        <v>0</v>
      </c>
      <c r="F62"/>
      <c r="G62"/>
    </row>
    <row r="63" spans="1:32" ht="23.4" hidden="1" thickBot="1" x14ac:dyDescent="0.45">
      <c r="E63" s="2">
        <f>IF(D63&lt;&gt;0,DATEDIF(D63,#REF!,"y"),0)</f>
        <v>0</v>
      </c>
      <c r="AF63" s="22"/>
    </row>
    <row r="64" spans="1:32" s="22" customFormat="1" ht="23.4" hidden="1" thickBot="1" x14ac:dyDescent="0.45">
      <c r="A64" s="108" t="s">
        <v>35</v>
      </c>
      <c r="B64" s="109"/>
      <c r="C64" s="110"/>
      <c r="D64" s="110"/>
      <c r="E64" s="111"/>
      <c r="F64"/>
      <c r="G64"/>
      <c r="H64" s="21"/>
      <c r="I64" s="21"/>
      <c r="J64" s="21"/>
      <c r="K64" s="21"/>
      <c r="L64" s="21"/>
      <c r="M64" s="21"/>
      <c r="N64" s="21"/>
      <c r="AC64"/>
      <c r="AD64"/>
      <c r="AE64"/>
      <c r="AF64"/>
    </row>
    <row r="65" spans="1:32" ht="15.6" hidden="1" x14ac:dyDescent="0.3">
      <c r="A65" s="67"/>
      <c r="B65" s="57" t="s">
        <v>18</v>
      </c>
      <c r="C65" s="57" t="s">
        <v>19</v>
      </c>
      <c r="D65" s="58" t="s">
        <v>20</v>
      </c>
      <c r="E65" s="66" t="s">
        <v>21</v>
      </c>
      <c r="F65" s="13"/>
      <c r="G65" s="13"/>
      <c r="H65" s="1"/>
    </row>
    <row r="66" spans="1:32" ht="22.8" hidden="1" x14ac:dyDescent="0.4">
      <c r="A66" s="61">
        <v>1</v>
      </c>
      <c r="B66" s="49"/>
      <c r="C66" s="49"/>
      <c r="D66" s="50"/>
      <c r="E66" s="68">
        <f t="shared" ref="E66:E75" si="8">IF(D66&lt;&gt;0,DATEDIF(D66,$AA$1,"y"),0)</f>
        <v>0</v>
      </c>
      <c r="F66" s="13"/>
      <c r="G66" s="13"/>
      <c r="H66" s="1"/>
      <c r="AD66" s="22"/>
      <c r="AE66" s="22"/>
    </row>
    <row r="67" spans="1:32" ht="22.8" hidden="1" x14ac:dyDescent="0.4">
      <c r="A67" s="61">
        <v>2</v>
      </c>
      <c r="B67" s="49"/>
      <c r="C67" s="49"/>
      <c r="D67" s="50"/>
      <c r="E67" s="68">
        <f t="shared" si="8"/>
        <v>0</v>
      </c>
      <c r="AC67" s="22"/>
    </row>
    <row r="68" spans="1:32" ht="15.6" hidden="1" x14ac:dyDescent="0.3">
      <c r="A68" s="61">
        <v>3</v>
      </c>
      <c r="B68" s="49"/>
      <c r="C68" s="49"/>
      <c r="D68" s="50"/>
      <c r="E68" s="68">
        <f t="shared" si="8"/>
        <v>0</v>
      </c>
    </row>
    <row r="69" spans="1:32" ht="15.6" hidden="1" x14ac:dyDescent="0.3">
      <c r="A69" s="61">
        <v>4</v>
      </c>
      <c r="B69" s="49"/>
      <c r="C69" s="49"/>
      <c r="D69" s="50"/>
      <c r="E69" s="68">
        <f t="shared" si="8"/>
        <v>0</v>
      </c>
    </row>
    <row r="70" spans="1:32" ht="15.6" hidden="1" x14ac:dyDescent="0.3">
      <c r="A70" s="61">
        <v>5</v>
      </c>
      <c r="B70" s="49"/>
      <c r="C70" s="49"/>
      <c r="D70" s="50"/>
      <c r="E70" s="68">
        <f t="shared" si="8"/>
        <v>0</v>
      </c>
    </row>
    <row r="71" spans="1:32" ht="15.6" hidden="1" x14ac:dyDescent="0.3">
      <c r="A71" s="61">
        <v>6</v>
      </c>
      <c r="B71" s="49"/>
      <c r="C71" s="49"/>
      <c r="D71" s="50"/>
      <c r="E71" s="68">
        <f t="shared" si="8"/>
        <v>0</v>
      </c>
    </row>
    <row r="72" spans="1:32" ht="15.6" hidden="1" x14ac:dyDescent="0.3">
      <c r="A72" s="61">
        <v>7</v>
      </c>
      <c r="B72" s="49"/>
      <c r="C72" s="49"/>
      <c r="D72" s="50"/>
      <c r="E72" s="68">
        <f t="shared" si="8"/>
        <v>0</v>
      </c>
    </row>
    <row r="73" spans="1:32" ht="15.6" hidden="1" x14ac:dyDescent="0.3">
      <c r="A73" s="61">
        <v>8</v>
      </c>
      <c r="B73" s="49"/>
      <c r="C73" s="49"/>
      <c r="D73" s="50"/>
      <c r="E73" s="68">
        <f t="shared" si="8"/>
        <v>0</v>
      </c>
    </row>
    <row r="74" spans="1:32" ht="15.6" hidden="1" x14ac:dyDescent="0.3">
      <c r="A74" s="61">
        <v>9</v>
      </c>
      <c r="B74" s="49"/>
      <c r="C74" s="49"/>
      <c r="D74" s="50"/>
      <c r="E74" s="68">
        <f t="shared" si="8"/>
        <v>0</v>
      </c>
    </row>
    <row r="75" spans="1:32" ht="16.2" hidden="1" thickBot="1" x14ac:dyDescent="0.35">
      <c r="A75" s="62">
        <v>10</v>
      </c>
      <c r="B75" s="63"/>
      <c r="C75" s="63"/>
      <c r="D75" s="64"/>
      <c r="E75" s="69">
        <f t="shared" si="8"/>
        <v>0</v>
      </c>
    </row>
    <row r="76" spans="1:32" x14ac:dyDescent="0.25">
      <c r="E76" s="2">
        <f>IF(D76&lt;&gt;0,DATEDIF(D76,#REF!,"y"),0)</f>
        <v>0</v>
      </c>
    </row>
    <row r="77" spans="1:32" ht="23.4" thickBot="1" x14ac:dyDescent="0.45">
      <c r="E77" s="2">
        <f>IF(D77&lt;&gt;0,DATEDIF(D77,#REF!,"y"),0)</f>
        <v>0</v>
      </c>
      <c r="AF77" s="22"/>
    </row>
    <row r="78" spans="1:32" s="22" customFormat="1" ht="23.4" thickBot="1" x14ac:dyDescent="0.45">
      <c r="A78" s="118" t="s">
        <v>36</v>
      </c>
      <c r="B78" s="119"/>
      <c r="C78" s="119"/>
      <c r="D78" s="119"/>
      <c r="E78" s="119"/>
      <c r="F78" s="98"/>
      <c r="G78" s="98"/>
      <c r="H78" s="99"/>
      <c r="I78" s="100"/>
      <c r="J78" s="21"/>
      <c r="K78" s="21"/>
      <c r="L78" s="21"/>
      <c r="M78" s="21"/>
      <c r="N78" s="21"/>
      <c r="AC78"/>
      <c r="AD78"/>
      <c r="AE78"/>
      <c r="AF78"/>
    </row>
    <row r="79" spans="1:32" ht="15.6" x14ac:dyDescent="0.3">
      <c r="A79" s="56"/>
      <c r="B79" s="57" t="s">
        <v>18</v>
      </c>
      <c r="C79" s="57" t="s">
        <v>19</v>
      </c>
      <c r="D79" s="72" t="s">
        <v>37</v>
      </c>
      <c r="E79" s="66" t="s">
        <v>38</v>
      </c>
      <c r="F79" s="96"/>
      <c r="G79" s="96"/>
      <c r="H79" s="97" t="s">
        <v>61</v>
      </c>
      <c r="I79" s="97" t="s">
        <v>63</v>
      </c>
    </row>
    <row r="80" spans="1:32" ht="15.6" customHeight="1" x14ac:dyDescent="0.4">
      <c r="A80" s="61">
        <v>1</v>
      </c>
      <c r="B80" s="49"/>
      <c r="C80" s="49"/>
      <c r="D80" s="50"/>
      <c r="E80" s="73"/>
      <c r="F80" s="13"/>
      <c r="G80" s="13"/>
      <c r="H80" s="104"/>
      <c r="I80" s="90"/>
      <c r="AD80" s="22"/>
      <c r="AE80" s="22"/>
    </row>
    <row r="81" spans="1:29" ht="15.6" customHeight="1" x14ac:dyDescent="0.4">
      <c r="A81" s="61">
        <v>2</v>
      </c>
      <c r="B81" s="49"/>
      <c r="C81" s="49"/>
      <c r="D81" s="50"/>
      <c r="E81" s="73"/>
      <c r="H81" s="104"/>
      <c r="I81" s="90"/>
      <c r="AC81" s="22"/>
    </row>
    <row r="82" spans="1:29" ht="15.6" x14ac:dyDescent="0.3">
      <c r="A82" s="61">
        <v>3</v>
      </c>
      <c r="B82" s="49"/>
      <c r="C82" s="49"/>
      <c r="D82" s="50"/>
      <c r="E82" s="73"/>
      <c r="H82" s="104"/>
      <c r="I82" s="90"/>
    </row>
    <row r="83" spans="1:29" ht="15.6" x14ac:dyDescent="0.3">
      <c r="A83" s="61">
        <v>4</v>
      </c>
      <c r="B83" s="49"/>
      <c r="C83" s="49"/>
      <c r="D83" s="50"/>
      <c r="E83" s="73"/>
      <c r="H83" s="104"/>
      <c r="I83" s="90"/>
    </row>
    <row r="84" spans="1:29" ht="15.6" x14ac:dyDescent="0.3">
      <c r="A84" s="61">
        <v>5</v>
      </c>
      <c r="B84" s="49"/>
      <c r="C84" s="49"/>
      <c r="D84" s="50"/>
      <c r="E84" s="73"/>
      <c r="H84" s="104"/>
      <c r="I84" s="90"/>
    </row>
    <row r="85" spans="1:29" ht="15.6" x14ac:dyDescent="0.3">
      <c r="A85" s="61">
        <v>6</v>
      </c>
      <c r="B85" s="101"/>
      <c r="C85" s="101"/>
      <c r="D85" s="102"/>
      <c r="E85" s="103"/>
      <c r="H85" s="104"/>
      <c r="I85" s="90"/>
    </row>
    <row r="86" spans="1:29" ht="15.6" x14ac:dyDescent="0.3">
      <c r="A86" s="61">
        <v>7</v>
      </c>
      <c r="B86" s="101"/>
      <c r="C86" s="101"/>
      <c r="D86" s="102"/>
      <c r="E86" s="103"/>
      <c r="H86" s="104"/>
      <c r="I86" s="90"/>
    </row>
    <row r="87" spans="1:29" ht="15.6" x14ac:dyDescent="0.3">
      <c r="A87" s="61">
        <v>8</v>
      </c>
      <c r="B87" s="101"/>
      <c r="C87" s="101"/>
      <c r="D87" s="102"/>
      <c r="E87" s="103"/>
      <c r="H87" s="104"/>
      <c r="I87" s="90"/>
    </row>
    <row r="88" spans="1:29" ht="15.6" x14ac:dyDescent="0.3">
      <c r="A88" s="61">
        <v>9</v>
      </c>
      <c r="B88" s="101"/>
      <c r="C88" s="101"/>
      <c r="D88" s="102"/>
      <c r="E88" s="103"/>
      <c r="H88" s="104"/>
      <c r="I88" s="90"/>
    </row>
    <row r="89" spans="1:29" ht="16.2" thickBot="1" x14ac:dyDescent="0.35">
      <c r="A89" s="62">
        <v>10</v>
      </c>
      <c r="B89" s="63"/>
      <c r="C89" s="63"/>
      <c r="D89" s="64"/>
      <c r="E89" s="74"/>
      <c r="H89" s="104"/>
      <c r="I89" s="90"/>
    </row>
    <row r="90" spans="1:29" x14ac:dyDescent="0.25">
      <c r="E90" s="2">
        <f>IF(D90&lt;&gt;0,DATEDIF(D90,#REF!,"y"),0)</f>
        <v>0</v>
      </c>
    </row>
    <row r="91" spans="1:29" x14ac:dyDescent="0.25">
      <c r="E91" s="2">
        <f>IF(D91&lt;&gt;0,DATEDIF(D91,#REF!,"y"),0)</f>
        <v>0</v>
      </c>
    </row>
    <row r="92" spans="1:29" x14ac:dyDescent="0.25">
      <c r="E92" s="2">
        <f>IF(D92&lt;&gt;0,DATEDIF(D92,#REF!,"y"),0)</f>
        <v>0</v>
      </c>
    </row>
  </sheetData>
  <sheetProtection selectLockedCells="1" selectUnlockedCells="1"/>
  <mergeCells count="24">
    <mergeCell ref="A1:G1"/>
    <mergeCell ref="A3:G3"/>
    <mergeCell ref="A5:G5"/>
    <mergeCell ref="A7:B7"/>
    <mergeCell ref="C7:G7"/>
    <mergeCell ref="A2:G2"/>
    <mergeCell ref="A78:E78"/>
    <mergeCell ref="C11:D11"/>
    <mergeCell ref="E11:G11"/>
    <mergeCell ref="A48:B48"/>
    <mergeCell ref="C48:E48"/>
    <mergeCell ref="A56:B56"/>
    <mergeCell ref="C56:E56"/>
    <mergeCell ref="A15:H15"/>
    <mergeCell ref="F8:H8"/>
    <mergeCell ref="A64:B64"/>
    <mergeCell ref="C64:E64"/>
    <mergeCell ref="A10:B10"/>
    <mergeCell ref="C10:D10"/>
    <mergeCell ref="E10:G10"/>
    <mergeCell ref="A8:B8"/>
    <mergeCell ref="C8:D8"/>
    <mergeCell ref="A9:B9"/>
    <mergeCell ref="C9:G9"/>
  </mergeCells>
  <dataValidations xWindow="39634" yWindow="34788" count="14">
    <dataValidation type="date" allowBlank="1" showErrorMessage="1" sqref="D6 D13:D14 D16 D47 D49 D55 D57 D63 D76:D77 D90:D92" xr:uid="{00000000-0002-0000-0000-000000000000}">
      <formula1>34123</formula1>
      <formula2>39235</formula2>
    </dataValidation>
    <dataValidation type="list" allowBlank="1" showErrorMessage="1" sqref="F16 F89:F92" xr:uid="{00000000-0002-0000-0000-000001000000}">
      <formula1>"S,T"</formula1>
      <formula2>0</formula2>
    </dataValidation>
    <dataValidation type="list" allowBlank="1" showErrorMessage="1" sqref="D80:D89" xr:uid="{00000000-0002-0000-0000-000002000000}">
      <formula1>"Mr,Ms"</formula1>
      <formula2>0</formula2>
    </dataValidation>
    <dataValidation type="list" allowBlank="1" showErrorMessage="1" errorTitle="3-8dan" error="Select 3-8dan from drop-down list" sqref="E80:E89" xr:uid="{00000000-0002-0000-0000-000003000000}">
      <formula1>"3dan,4dan,5dan,6dan,7dan,8dan"</formula1>
      <formula2>0</formula2>
    </dataValidation>
    <dataValidation type="list" allowBlank="1" showErrorMessage="1" errorTitle="Shiai or Technic" error="Select Shiai or Technic from drop-down list" promptTitle="Shiai or Technic" prompt="Select Shiai or Technic from drop-down list" sqref="F17:F46" xr:uid="{00000000-0002-0000-0000-000004000000}">
      <formula1>"Shiai,Technic"</formula1>
      <formula2>0</formula2>
    </dataValidation>
    <dataValidation type="date" allowBlank="1" showErrorMessage="1" errorTitle="age 10 - 15" error="Jiho age must be between 10 and 15 at the day of tournament" sqref="D59 D51" xr:uid="{00000000-0002-0000-0000-000005000000}">
      <formula1>$AG$22</formula1>
      <formula2>$AF$22</formula2>
    </dataValidation>
    <dataValidation type="date" allowBlank="1" showErrorMessage="1" errorTitle="age 13 - 18" error="Chuken age must be between 13 and 18 at the day of tournament" sqref="D60 D52" xr:uid="{00000000-0002-0000-0000-000006000000}">
      <formula1>$AG$23</formula1>
      <formula2>$AF$23</formula2>
    </dataValidation>
    <dataValidation type="date" allowBlank="1" showErrorMessage="1" errorTitle="age 13 - 18" error="Fukusho age must be between 13 and 18 at the day of tournament" sqref="D53" xr:uid="{00000000-0002-0000-0000-000007000000}">
      <formula1>$AG$24</formula1>
      <formula2>$AF$24</formula2>
    </dataValidation>
    <dataValidation type="date" allowBlank="1" showErrorMessage="1" errorTitle="age 13 - 18" error="Fukusho age must be between 13 and 18 at the day of tournament" sqref="D54 D61:D62" xr:uid="{00000000-0002-0000-0000-000008000000}">
      <formula1>$AG$25</formula1>
      <formula2>$AF$25</formula2>
    </dataValidation>
    <dataValidation type="date" allowBlank="1" showErrorMessage="1" errorTitle="age between 5 and 18" error="Kendoka age must be between 5 and 18 at the day of tournament" sqref="D17:D46" xr:uid="{00000000-0002-0000-0000-000009000000}">
      <formula1>$AB$4</formula1>
      <formula2>$AB$3</formula2>
    </dataValidation>
    <dataValidation type="date" allowBlank="1" showErrorMessage="1" errorTitle="age 10 - 12" error="Senpo age must be between 10 and 12 at the day of tournament " sqref="D58 D50" xr:uid="{00000000-0002-0000-0000-00000A000000}">
      <formula1>$AG$21</formula1>
      <formula2>$AF$21</formula2>
    </dataValidation>
    <dataValidation type="date" allowBlank="1" showErrorMessage="1" errorTitle="age 5 - 18" error="mixed team players must be between 5 and 18 at the day of tournament" sqref="D66:D75" xr:uid="{00000000-0002-0000-0000-00000B000000}">
      <formula1>$AB$4</formula1>
      <formula2>$AB$3</formula2>
    </dataValidation>
    <dataValidation type="list" allowBlank="1" showInputMessage="1" showErrorMessage="1" sqref="H17:H46 H80:H89" xr:uid="{94212F2E-3883-436E-A1BC-04999D7EDB02}">
      <formula1>"Yes, No"</formula1>
    </dataValidation>
    <dataValidation type="list" allowBlank="1" showInputMessage="1" showErrorMessage="1" sqref="I17:I46 I80:I89" xr:uid="{26A882A1-021B-4B95-BC59-5AD9EC2AE9A7}">
      <formula1>"1,2,3,4"</formula1>
    </dataValidation>
  </dataValidation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showZeros="0" zoomScale="140" zoomScaleNormal="140" workbookViewId="0">
      <selection activeCell="C4" sqref="C4"/>
    </sheetView>
  </sheetViews>
  <sheetFormatPr defaultRowHeight="13.2" x14ac:dyDescent="0.25"/>
  <cols>
    <col min="1" max="1" width="19.5546875" customWidth="1"/>
    <col min="2" max="3" width="10.44140625" customWidth="1"/>
    <col min="4" max="4" width="10.33203125" customWidth="1"/>
    <col min="5" max="5" width="12.33203125" customWidth="1"/>
    <col min="6" max="6" width="12.109375" customWidth="1"/>
    <col min="7" max="7" width="20" customWidth="1"/>
    <col min="8" max="9" width="16" customWidth="1"/>
  </cols>
  <sheetData>
    <row r="1" spans="1:11" s="31" customFormat="1" ht="13.2" customHeight="1" x14ac:dyDescent="0.25">
      <c r="A1" s="29"/>
      <c r="B1" s="30" t="s">
        <v>39</v>
      </c>
      <c r="C1" s="30" t="s">
        <v>39</v>
      </c>
      <c r="D1" s="145" t="s">
        <v>51</v>
      </c>
      <c r="E1" s="145" t="s">
        <v>40</v>
      </c>
      <c r="F1" s="145"/>
      <c r="G1" s="147" t="s">
        <v>52</v>
      </c>
      <c r="H1" s="30" t="s">
        <v>41</v>
      </c>
      <c r="I1" s="30" t="s">
        <v>42</v>
      </c>
    </row>
    <row r="2" spans="1:11" s="34" customFormat="1" ht="25.5" customHeight="1" x14ac:dyDescent="0.25">
      <c r="A2" s="32"/>
      <c r="B2" s="43" t="s">
        <v>53</v>
      </c>
      <c r="C2" s="43" t="s">
        <v>54</v>
      </c>
      <c r="D2" s="146"/>
      <c r="E2" s="44" t="s">
        <v>55</v>
      </c>
      <c r="F2" s="44" t="s">
        <v>56</v>
      </c>
      <c r="G2" s="148"/>
      <c r="H2" s="33" t="s">
        <v>43</v>
      </c>
      <c r="I2" s="33" t="s">
        <v>44</v>
      </c>
    </row>
    <row r="3" spans="1:11" x14ac:dyDescent="0.25">
      <c r="A3" s="28" t="s">
        <v>45</v>
      </c>
      <c r="B3" s="35">
        <v>5</v>
      </c>
      <c r="C3" s="35">
        <v>5</v>
      </c>
      <c r="D3" s="36">
        <v>7</v>
      </c>
      <c r="E3" s="36">
        <v>10</v>
      </c>
      <c r="F3" s="36">
        <v>10</v>
      </c>
      <c r="G3" s="36">
        <v>10</v>
      </c>
      <c r="H3" s="141" t="s">
        <v>57</v>
      </c>
      <c r="I3" s="142"/>
    </row>
    <row r="4" spans="1:11" x14ac:dyDescent="0.25">
      <c r="A4" s="28"/>
      <c r="B4" s="37"/>
      <c r="C4" s="37"/>
      <c r="D4" s="37"/>
      <c r="E4" s="37"/>
      <c r="F4" s="37"/>
      <c r="G4" s="37"/>
      <c r="H4" s="37"/>
      <c r="I4" s="37"/>
    </row>
    <row r="5" spans="1:11" x14ac:dyDescent="0.25">
      <c r="A5" s="28"/>
      <c r="B5" s="36"/>
      <c r="C5" s="36"/>
      <c r="D5" s="36"/>
      <c r="E5" s="36"/>
      <c r="F5" s="36"/>
      <c r="G5" s="36"/>
      <c r="H5" s="35"/>
      <c r="I5" s="35"/>
      <c r="K5" s="38"/>
    </row>
    <row r="6" spans="1:11" x14ac:dyDescent="0.25">
      <c r="A6" s="28" t="s">
        <v>46</v>
      </c>
      <c r="B6" s="36">
        <f t="shared" ref="B6:G6" si="0">B3*B4</f>
        <v>0</v>
      </c>
      <c r="C6" s="36">
        <f t="shared" si="0"/>
        <v>0</v>
      </c>
      <c r="D6" s="36">
        <f t="shared" si="0"/>
        <v>0</v>
      </c>
      <c r="E6" s="36">
        <f t="shared" si="0"/>
        <v>0</v>
      </c>
      <c r="F6" s="36">
        <f t="shared" si="0"/>
        <v>0</v>
      </c>
      <c r="G6" s="36">
        <f t="shared" si="0"/>
        <v>0</v>
      </c>
      <c r="H6" s="143">
        <f>MAX(H4,I4)*5</f>
        <v>0</v>
      </c>
      <c r="I6" s="144"/>
    </row>
    <row r="7" spans="1:11" x14ac:dyDescent="0.25">
      <c r="A7" s="28"/>
      <c r="B7" s="36"/>
      <c r="C7" s="36"/>
      <c r="D7" s="36"/>
      <c r="E7" s="36"/>
      <c r="F7" s="36"/>
      <c r="G7" s="36"/>
      <c r="H7" s="36"/>
      <c r="I7" s="36"/>
    </row>
    <row r="8" spans="1:11" ht="21" x14ac:dyDescent="0.4">
      <c r="A8" s="39" t="s">
        <v>47</v>
      </c>
      <c r="B8" s="40">
        <f>SUM(B6:H6)</f>
        <v>0</v>
      </c>
      <c r="C8" s="45"/>
      <c r="D8" s="41"/>
      <c r="E8" s="42"/>
      <c r="F8" s="42"/>
      <c r="G8" s="42"/>
      <c r="H8" s="42"/>
      <c r="I8" s="42"/>
    </row>
    <row r="9" spans="1:11" ht="21" x14ac:dyDescent="0.4">
      <c r="A9" s="46"/>
      <c r="B9" s="47"/>
      <c r="C9" s="47"/>
      <c r="D9" s="48"/>
      <c r="E9" s="48"/>
      <c r="F9" s="48"/>
      <c r="G9" s="48"/>
      <c r="H9" s="48"/>
      <c r="I9" s="48"/>
    </row>
    <row r="10" spans="1:11" ht="21" x14ac:dyDescent="0.4">
      <c r="A10" s="149" t="s">
        <v>48</v>
      </c>
      <c r="B10" s="149"/>
      <c r="C10" s="149"/>
      <c r="D10" s="149"/>
      <c r="E10" s="149"/>
      <c r="F10" s="149"/>
      <c r="G10" s="149"/>
      <c r="H10" s="149"/>
      <c r="I10" s="150"/>
    </row>
    <row r="11" spans="1:11" ht="21" x14ac:dyDescent="0.4">
      <c r="A11" s="149" t="s">
        <v>49</v>
      </c>
      <c r="B11" s="149"/>
      <c r="C11" s="149"/>
      <c r="D11" s="149"/>
      <c r="E11" s="149"/>
      <c r="F11" s="149"/>
      <c r="G11" s="149"/>
      <c r="H11" s="149"/>
      <c r="I11" s="150"/>
    </row>
    <row r="13" spans="1:11" x14ac:dyDescent="0.25">
      <c r="A13" s="140" t="s">
        <v>50</v>
      </c>
      <c r="B13" s="140"/>
      <c r="C13" s="140"/>
      <c r="D13" s="140"/>
      <c r="E13" s="140"/>
      <c r="F13" s="140"/>
      <c r="G13" s="140"/>
      <c r="H13" s="140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</sheetData>
  <sheetProtection selectLockedCells="1" selectUnlockedCells="1"/>
  <mergeCells count="8">
    <mergeCell ref="A13:H13"/>
    <mergeCell ref="H3:I3"/>
    <mergeCell ref="H6:I6"/>
    <mergeCell ref="D1:D2"/>
    <mergeCell ref="E1:F1"/>
    <mergeCell ref="G1:G2"/>
    <mergeCell ref="A10:I10"/>
    <mergeCell ref="A11:I1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Entryform Tournament</vt:lpstr>
      <vt:lpstr>Meals &amp; Beds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Decabooter</dc:creator>
  <cp:lastModifiedBy>Gebruiker</cp:lastModifiedBy>
  <dcterms:created xsi:type="dcterms:W3CDTF">2016-02-17T12:52:39Z</dcterms:created>
  <dcterms:modified xsi:type="dcterms:W3CDTF">2023-06-06T17:13:34Z</dcterms:modified>
</cp:coreProperties>
</file>